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192.168.100.10\commun\Projets\Agri-Bio 2 - VivLéBio\Action 3 - accompagnement des agriculteurs\Fiches durabilité LPC bio\Fiches pour mise en forme\"/>
    </mc:Choice>
  </mc:AlternateContent>
  <xr:revisionPtr revIDLastSave="0" documentId="13_ncr:1_{F95489B9-0F35-43D5-9EF5-5843AA3791CC}" xr6:coauthVersionLast="46" xr6:coauthVersionMax="46" xr10:uidLastSave="{00000000-0000-0000-0000-000000000000}"/>
  <bookViews>
    <workbookView xWindow="-108" yWindow="-108" windowWidth="23256" windowHeight="12576" xr2:uid="{00000000-000D-0000-FFFF-FFFF00000000}"/>
  </bookViews>
  <sheets>
    <sheet name="Les questions à se poser" sheetId="1" r:id="rId1"/>
    <sheet name="Choix questions" sheetId="2" state="hidden" r:id="rId2"/>
  </sheets>
  <definedNames>
    <definedName name="_xlnm.Print_Area" localSheetId="0">'Les questions à se poser'!$A$1:$L$83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I76" i="1" l="1"/>
  <c r="F28" i="1"/>
  <c r="I80" i="1"/>
  <c r="I72" i="1"/>
  <c r="F64" i="1"/>
  <c r="F59" i="1"/>
  <c r="F54" i="1"/>
  <c r="F48" i="1"/>
  <c r="I42" i="1"/>
  <c r="F34" i="1"/>
  <c r="F22" i="1"/>
  <c r="I16" i="1"/>
  <c r="I14" i="1"/>
  <c r="I12" i="1"/>
  <c r="F62" i="1"/>
  <c r="F26" i="1"/>
  <c r="I9" i="1"/>
  <c r="F32" i="1"/>
  <c r="F57" i="1"/>
  <c r="F52" i="1"/>
  <c r="F20" i="1"/>
  <c r="F47" i="1"/>
  <c r="I81" i="1"/>
  <c r="J76" i="1"/>
  <c r="J69" i="1"/>
  <c r="I69" i="1"/>
  <c r="J39" i="1"/>
  <c r="I39" i="1"/>
  <c r="I11" i="1"/>
  <c r="I13" i="1"/>
  <c r="I15" i="1"/>
</calcChain>
</file>

<file path=xl/sharedStrings.xml><?xml version="1.0" encoding="utf-8"?>
<sst xmlns="http://schemas.openxmlformats.org/spreadsheetml/2006/main" count="82" uniqueCount="74">
  <si>
    <t>Mon activité Légumes plein champ est-elle durable ?</t>
  </si>
  <si>
    <t>Est-ce que la fréquence des légumes racines dans la rotation est ajustée selon :</t>
  </si>
  <si>
    <t>OUI</t>
  </si>
  <si>
    <t>NON</t>
  </si>
  <si>
    <t>Un couvert d'interculture</t>
  </si>
  <si>
    <t>Est-ce que j'ai les moyens et l'envie d'employer un salarié à temps plein ou à temps partiel?</t>
  </si>
  <si>
    <t>Est-ce qu'il existe des CUMA ou des ETA pour légumes de plein champ à proximité ?</t>
  </si>
  <si>
    <t>Attention aux adventices  qui conservent leur capacité de germination lorsqu'elle sont enfouies dans le sol et qui ont des périodes de levée très larges  : Agrostis, Chénopode, Datura, Fumeterre, Mercuriale, Ravenelle, Morelle et Sanve</t>
  </si>
  <si>
    <t>Attention aux adventices  qui conservent leur capacité de germination lorsqu'elle sont enfouies dans le sol et dont les levées correspondent au semis de la culture seront favorisées: 
Automne : Agrostis, Mercuriale, Sénéçon
Printemps : Arroche,  Chénopode, Fumeterre, Matricaire, Renouée des oiseaux, Renouée persicaire, Sanve</t>
  </si>
  <si>
    <t>Est ce que les cultures de la rotation permettent d'optimiser l'utilisation des outils pour que leur niveau d'amortissement soit satisfaisant ?</t>
  </si>
  <si>
    <t>Attention à la sensibilité de la rotation aux risques :
 - de développement du chardon
 - de déstockage de carbone 
 - de carence en azote pour les céréales</t>
  </si>
  <si>
    <t>Conseil : Après la légumineuse, implanter un couvert d'interculture ou une culture à fort développement automnal pour limiter les pertes d'azote par lessivage</t>
  </si>
  <si>
    <t>Est-ce que les cultures exigeantes en azote suivent des légumineuses ?</t>
  </si>
  <si>
    <t>Pendant les interculture longues, il est prévu :</t>
  </si>
  <si>
    <t xml:space="preserve">Des déchaumages répétés </t>
  </si>
  <si>
    <t>Les engrais apportés seront :</t>
  </si>
  <si>
    <t>Majoritairement des amendements organiques compost, fumier pailleux, etc..)</t>
  </si>
  <si>
    <t>Majoritairement des engrais fertilisants (vinasses, fientes, lisier, etc..)</t>
  </si>
  <si>
    <t>Micro-irrigation</t>
  </si>
  <si>
    <t>Asperseurs</t>
  </si>
  <si>
    <t>Canon enrouleurs</t>
  </si>
  <si>
    <t>Rampe ou Pivot</t>
  </si>
  <si>
    <t>Attention aux cultures sensibles au manque d'eau (haricot verts, oignon, pomme de terre, etc.) : risques élevé de pertes de rendements dues à l'augmentation de l'évapo-transpiration au printemps et en été (changement climatique)</t>
  </si>
  <si>
    <t>Pas d'irrigation</t>
  </si>
  <si>
    <t>Qu'est ce qui est prévu en terme d'irrigation ?</t>
  </si>
  <si>
    <t>Les questions à se poser pour améliorer la durabilité de sa production</t>
  </si>
  <si>
    <t>Avantages</t>
  </si>
  <si>
    <t>Limites</t>
  </si>
  <si>
    <t>Gaspillage d'eau limité par une courte durée de contact air/eau,  
Planning d'irrigation très souple</t>
  </si>
  <si>
    <t>Planning d'irrigation très souple</t>
  </si>
  <si>
    <t>Investissement et coûts d'entretien limités</t>
  </si>
  <si>
    <t>Temps d'astreinte réduit</t>
  </si>
  <si>
    <t>L'absence de couvert végétal favorise les pertes d'azote minéral par lessivage pendant l'hiver</t>
  </si>
  <si>
    <t>Le développement des adventices vivaces est limité</t>
  </si>
  <si>
    <t>L'absence de travail du sol favorise le développement et la mise en réserve racinaire des adventices vivaces</t>
  </si>
  <si>
    <t>Risque de faim d'azote pour les cultures implantées après l'apport, 
Risque de pertes d'azote par lessivage les années sans couvert végétal en été,  
Risque d'émissions de GES si l'engrais n'est pas enfoui</t>
  </si>
  <si>
    <t>Entretien du stock de carbone du sol, 
Forte disponibilité en azote minéral pour les cultures d'été</t>
  </si>
  <si>
    <t>Risque d'émissions de GES très élevé si l'engrais n'est pas enfoui, 
Risque élevé de lessivage si l'azote minéralisé en été n'est pas absorbé par un couvert</t>
  </si>
  <si>
    <t xml:space="preserve">Disponibilité en azote pour les culture de printemps </t>
  </si>
  <si>
    <t>Pas d'investissement et de temps de travail supplémentaires</t>
  </si>
  <si>
    <t>Investissement importants
Gaspillage d'eau important si planning sérré (arrosages plus fréquents les jours chauds ou venteux)</t>
  </si>
  <si>
    <t>Temps d'astreinte quotidien en juin-juillet
Gaspillage d'eau important si planning sérré (arrosages plus fréquents les jours chauds ou venteux)</t>
  </si>
  <si>
    <t>Investissement et coûts d'entretien élevés
Pic de travail pour les chantiers d'installation au printemps et de désinstallation fin été</t>
  </si>
  <si>
    <t>Investissement et coûts d'entretien élevés
Pic de travail pour les chantiers d'installation et de désinstallation</t>
  </si>
  <si>
    <t>Entretien du stock de carbone, de la structure et de la vie du sol
maitrise des pertes d'azote par lessivage
Apport d'azote à la culture suivante</t>
  </si>
  <si>
    <r>
      <rPr>
        <sz val="11"/>
        <color theme="1"/>
        <rFont val="Calibri"/>
        <family val="2"/>
        <scheme val="minor"/>
      </rPr>
      <t xml:space="preserve">Le temps de retour des cultures sensibles aux </t>
    </r>
    <r>
      <rPr>
        <b/>
        <sz val="11"/>
        <rFont val="Calibri"/>
        <family val="2"/>
        <scheme val="minor"/>
      </rPr>
      <t>bioagresseurs telluriques</t>
    </r>
    <r>
      <rPr>
        <sz val="11"/>
        <color theme="1"/>
        <rFont val="Calibri"/>
        <family val="2"/>
        <scheme val="minor"/>
      </rPr>
      <t xml:space="preserve"> présents dans la parcelle ?</t>
    </r>
  </si>
  <si>
    <r>
      <rPr>
        <sz val="11"/>
        <rFont val="Calibri"/>
        <family val="2"/>
        <scheme val="minor"/>
      </rPr>
      <t>La fréquence de</t>
    </r>
    <r>
      <rPr>
        <b/>
        <sz val="11"/>
        <rFont val="Calibri"/>
        <family val="2"/>
        <scheme val="minor"/>
      </rPr>
      <t xml:space="preserve"> restitution de carbone</t>
    </r>
    <r>
      <rPr>
        <sz val="11"/>
        <rFont val="Calibri"/>
        <family val="2"/>
        <scheme val="minor"/>
      </rPr>
      <t xml:space="preserve"> au sol (résidus végétaux carbonés ou engrais à C/N élevé) ?</t>
    </r>
  </si>
  <si>
    <r>
      <rPr>
        <sz val="11"/>
        <rFont val="Calibri"/>
        <family val="2"/>
        <scheme val="minor"/>
      </rPr>
      <t xml:space="preserve">La </t>
    </r>
    <r>
      <rPr>
        <b/>
        <sz val="11"/>
        <rFont val="Calibri"/>
        <family val="2"/>
        <scheme val="minor"/>
      </rPr>
      <t xml:space="preserve">main d'oeuvre permanente </t>
    </r>
    <r>
      <rPr>
        <sz val="11"/>
        <rFont val="Calibri"/>
        <family val="2"/>
        <scheme val="minor"/>
      </rPr>
      <t>disponible</t>
    </r>
    <r>
      <rPr>
        <b/>
        <sz val="11"/>
        <rFont val="Calibri"/>
        <family val="2"/>
        <scheme val="minor"/>
      </rPr>
      <t xml:space="preserve"> ?</t>
    </r>
  </si>
  <si>
    <r>
      <rPr>
        <sz val="11"/>
        <rFont val="Calibri"/>
        <family val="2"/>
        <scheme val="minor"/>
      </rPr>
      <t xml:space="preserve">La disponibilité de la </t>
    </r>
    <r>
      <rPr>
        <b/>
        <sz val="11"/>
        <rFont val="Calibri"/>
        <family val="2"/>
        <scheme val="minor"/>
      </rPr>
      <t xml:space="preserve">main d'oeuvre saisonnière </t>
    </r>
    <r>
      <rPr>
        <sz val="11"/>
        <rFont val="Calibri"/>
        <family val="2"/>
        <scheme val="minor"/>
      </rPr>
      <t>des environs pour les chantiers de désherbage et de récolte ?</t>
    </r>
  </si>
  <si>
    <t>Est-ce que la rotation comporte une culture pluriannuelle fauchée (prairie avec légumineuses ou luzerne) ?</t>
  </si>
  <si>
    <t>Est ce que je connais les seuils de rentabilité du temps de désherbage manuel de chaque culture ?</t>
  </si>
  <si>
    <t>Conseil : estimer les seuils de rentabilité grâce aux tableaux de VivLéBio</t>
  </si>
  <si>
    <t>Est-ce que les dates de semis des cultures me permettent d'étaler les chantiers de désherbage ? 
NB : Des chantiers plus étalés évitent de devoir trouver une équipe importante</t>
  </si>
  <si>
    <t>Est ce que je prévois de réaliser des travaux post-récolte à la ferme ?</t>
  </si>
  <si>
    <t>Stockage</t>
  </si>
  <si>
    <t>Conditionnement</t>
  </si>
  <si>
    <t>Non</t>
  </si>
  <si>
    <t>Conseil : Se former aux bonnes pratiques de stockage et visiter des exploitants - stockeurs de légumes plein champ avant de se décider. 
Les accidents de stockage sont très fréquents les premières années, il est nécessaire d'intégrer ces pertes dans le business plan. 
NB : le stockage est plus facile à amortir et présente moins de risque financier si les bâtiments existent déjà sur la ferme.</t>
  </si>
  <si>
    <t>Est ce que j'ai anticipé les aléas de production dans mes prévisions économiques ?</t>
  </si>
  <si>
    <t xml:space="preserve">Conseil : calculer une provision pour risque à intégrer aux coûts de production des cultures. </t>
  </si>
  <si>
    <t>Est-ce que les assurances ou caisses de péréquation sont moins chères que cette provision? Est-ce qu'elles couvrent aussi les accidents techniques ?</t>
  </si>
  <si>
    <t>Conseil : Vérifier que le prix de vente des légumes conditionnés justifie les couts de mécanisation supplémentaires et le temps passé par la main d'œuvre permanente et occasionnelle.</t>
  </si>
  <si>
    <r>
      <rPr>
        <sz val="11"/>
        <rFont val="Calibri"/>
        <family val="2"/>
        <scheme val="minor"/>
      </rPr>
      <t xml:space="preserve">Les apports de </t>
    </r>
    <r>
      <rPr>
        <b/>
        <sz val="11"/>
        <rFont val="Calibri"/>
        <family val="2"/>
        <scheme val="minor"/>
      </rPr>
      <t>phosphore</t>
    </r>
    <r>
      <rPr>
        <sz val="11"/>
        <rFont val="Calibri"/>
        <family val="2"/>
        <scheme val="minor"/>
      </rPr>
      <t xml:space="preserve"> et de</t>
    </r>
    <r>
      <rPr>
        <b/>
        <sz val="11"/>
        <rFont val="Calibri"/>
        <family val="2"/>
        <scheme val="minor"/>
      </rPr>
      <t xml:space="preserve"> potassium </t>
    </r>
    <r>
      <rPr>
        <sz val="11"/>
        <rFont val="Calibri"/>
        <family val="2"/>
        <scheme val="minor"/>
      </rPr>
      <t>sont-ils ajustés aux besoins des cultures légumières ?</t>
    </r>
  </si>
  <si>
    <t>Conseil : Vérifier que le phosphore et le potassium apportés avec les engrais couvrent au moins les exportations des cultures</t>
  </si>
  <si>
    <t>Est-ce que les dates de semis des cultures de la rotation sont diversifiées pour casser le cycle des adventices annuelles ?</t>
  </si>
  <si>
    <r>
      <t xml:space="preserve">Attention aux carences en </t>
    </r>
    <r>
      <rPr>
        <b/>
        <sz val="11"/>
        <color theme="1"/>
        <rFont val="Calibri"/>
        <family val="2"/>
        <scheme val="minor"/>
      </rPr>
      <t>potassium</t>
    </r>
    <r>
      <rPr>
        <sz val="11"/>
        <color theme="1"/>
        <rFont val="Calibri"/>
        <family val="2"/>
        <scheme val="minor"/>
      </rPr>
      <t xml:space="preserve"> pour les cultures suivantes
Au moment de la destruction, attention aux risques : 
 - de développement du taupin
 - de pertes gazeuses d'azote si les résidus de légumineuses sont laissés en surface (émissions de GES)
 - de pertes d'azote dans les eaux par lessivage</t>
    </r>
  </si>
  <si>
    <t xml:space="preserve">Conseil : Adapter les apports d’engrais carbonés et/ou privilégier les cultures qui restituent beaucoup de biomasse dans la rotation (Cultures pluriannuelles, maïs, couverts d'interculture, etc.). </t>
  </si>
  <si>
    <t xml:space="preserve">Est-ce que j'ai les moyens et l'envie d'employer un salarié à temps plein ou à temps partiel ? </t>
  </si>
  <si>
    <t xml:space="preserve">Attention, la main d'œuvre est un facteur-clé de réussite des cultures légumières !!! 
Possibilité : Faire appel à un groupement d'employeurs. </t>
  </si>
  <si>
    <t xml:space="preserve">Conseil : Compléter avec des apports d’engrais à faible C/N de printemps (vinasses, fientes, lisier, etc.) ou intégrer des légumineuses en plante compagne. </t>
  </si>
  <si>
    <t>Cliquez sur l'icône à droite pour en savoir plus ==&gt;</t>
  </si>
  <si>
    <t xml:space="preserve">Conseil : Mettre en place des pratiques de lutte selon les bioagresseurs présents sur la parcelle. </t>
  </si>
  <si>
    <t>Cliquez sur les icônes pour en savoir davantage</t>
  </si>
  <si>
    <r>
      <t xml:space="preserve">Cette liste de questions est destinée aux agriculteurs qui souhaitent créer une activité "Légumes de plein champ" en agriculture biologique sur leur exploitation. Elle permet d'identifier les carences du projet en terme de performance agronomique, économique, environnementale et sociale. 
</t>
    </r>
    <r>
      <rPr>
        <b/>
        <sz val="12"/>
        <color theme="4" tint="-0.499984740745262"/>
        <rFont val="Calibri"/>
        <family val="2"/>
        <scheme val="minor"/>
      </rPr>
      <t>Sélectionnez les reponses qui correspondent à votre situation dans les rectangles jaunes.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</si>
</sst>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sz val="11"/>
      <name val="Bahnschrift SemiBold"/>
      <family val="2"/>
    </font>
    <font>
      <b/>
      <sz val="11"/>
      <color rgb="FFC00000"/>
      <name val="Calibri"/>
      <family val="2"/>
      <scheme val="minor"/>
    </font>
    <font>
      <b/>
      <sz val="11"/>
      <name val="Calibri"/>
      <family val="2"/>
      <scheme val="minor"/>
    </font>
    <font>
      <sz val="11"/>
      <name val="Calibri"/>
      <family val="2"/>
      <scheme val="minor"/>
    </font>
    <font>
      <sz val="11"/>
      <color theme="2" tint="-0.499984740745262"/>
      <name val="Calibri"/>
      <family val="2"/>
      <scheme val="minor"/>
    </font>
    <font>
      <sz val="11"/>
      <color theme="4"/>
      <name val="Calibri"/>
      <family val="2"/>
      <scheme val="minor"/>
    </font>
    <font>
      <sz val="11"/>
      <color rgb="FF0070C0"/>
      <name val="Calibri"/>
      <family val="2"/>
      <scheme val="minor"/>
    </font>
    <font>
      <b/>
      <sz val="22"/>
      <color rgb="FF002060"/>
      <name val="Bahnschrift SemiBold"/>
      <family val="2"/>
    </font>
    <font>
      <sz val="11"/>
      <color rgb="FF002060"/>
      <name val="Calibri"/>
      <family val="2"/>
      <scheme val="minor"/>
    </font>
    <font>
      <b/>
      <sz val="11"/>
      <color rgb="FF002060"/>
      <name val="Bahnschrift SemiBold"/>
      <family val="2"/>
    </font>
    <font>
      <i/>
      <sz val="11"/>
      <color theme="3"/>
      <name val="Calibri"/>
      <family val="2"/>
      <scheme val="minor"/>
    </font>
    <font>
      <sz val="11"/>
      <color theme="3"/>
      <name val="Calibri"/>
      <family val="2"/>
      <scheme val="minor"/>
    </font>
    <font>
      <b/>
      <sz val="14"/>
      <color theme="0"/>
      <name val="Bahnschrift SemiBold"/>
      <family val="2"/>
    </font>
    <font>
      <sz val="14"/>
      <color theme="0"/>
      <name val="Calibri"/>
      <family val="2"/>
      <scheme val="minor"/>
    </font>
    <font>
      <b/>
      <sz val="14"/>
      <color theme="0"/>
      <name val="Calibri"/>
      <family val="2"/>
      <scheme val="minor"/>
    </font>
    <font>
      <sz val="11"/>
      <color theme="7" tint="-0.499984740745262"/>
      <name val="Calibri"/>
      <family val="2"/>
      <scheme val="minor"/>
    </font>
    <font>
      <b/>
      <sz val="11"/>
      <color theme="7" tint="-0.499984740745262"/>
      <name val="Calibri"/>
      <family val="2"/>
      <scheme val="minor"/>
    </font>
    <font>
      <b/>
      <i/>
      <sz val="14"/>
      <color theme="7" tint="-0.499984740745262"/>
      <name val="Calibri"/>
      <family val="2"/>
      <scheme val="minor"/>
    </font>
    <font>
      <b/>
      <u/>
      <sz val="9"/>
      <color theme="7" tint="-0.499984740745262"/>
      <name val="Bahnschrift SemiBold"/>
      <family val="2"/>
    </font>
    <font>
      <sz val="12"/>
      <color theme="4" tint="-0.499984740745262"/>
      <name val="Calibri"/>
      <family val="2"/>
      <scheme val="minor"/>
    </font>
    <font>
      <b/>
      <sz val="12"/>
      <color theme="4"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59999389629810485"/>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rgb="FFFFC000"/>
      </right>
      <top/>
      <bottom/>
      <diagonal/>
    </border>
  </borders>
  <cellStyleXfs count="1">
    <xf numFmtId="0" fontId="0" fillId="0" borderId="0"/>
  </cellStyleXfs>
  <cellXfs count="104">
    <xf numFmtId="0" fontId="0" fillId="0" borderId="0" xfId="0"/>
    <xf numFmtId="0" fontId="0" fillId="0" borderId="0" xfId="0" applyAlignment="1">
      <alignment wrapText="1"/>
    </xf>
    <xf numFmtId="0" fontId="0" fillId="0" borderId="0" xfId="0" applyAlignment="1">
      <alignment vertical="center"/>
    </xf>
    <xf numFmtId="0" fontId="10" fillId="0" borderId="0" xfId="0" applyFont="1"/>
    <xf numFmtId="0" fontId="0" fillId="0" borderId="0" xfId="0" applyAlignment="1">
      <alignment horizontal="left" indent="1"/>
    </xf>
    <xf numFmtId="0" fontId="0" fillId="0" borderId="0" xfId="0" applyFont="1"/>
    <xf numFmtId="0" fontId="13" fillId="2" borderId="0" xfId="0" applyFont="1" applyFill="1" applyProtection="1"/>
    <xf numFmtId="0" fontId="13" fillId="2" borderId="0" xfId="0" applyFont="1" applyFill="1" applyAlignment="1" applyProtection="1">
      <alignment horizontal="left" indent="1"/>
    </xf>
    <xf numFmtId="0" fontId="13" fillId="2" borderId="0" xfId="0" applyFont="1" applyFill="1" applyAlignment="1" applyProtection="1">
      <alignment wrapText="1"/>
    </xf>
    <xf numFmtId="0" fontId="13" fillId="2" borderId="0" xfId="0" applyFont="1" applyFill="1"/>
    <xf numFmtId="0" fontId="0" fillId="0" borderId="0" xfId="0" applyFill="1" applyProtection="1"/>
    <xf numFmtId="0" fontId="0" fillId="0" borderId="0" xfId="0" applyFill="1" applyAlignment="1" applyProtection="1">
      <alignment wrapText="1"/>
    </xf>
    <xf numFmtId="0" fontId="0" fillId="0" borderId="0" xfId="0" applyFill="1" applyAlignment="1" applyProtection="1">
      <alignment horizontal="left" indent="1"/>
    </xf>
    <xf numFmtId="0" fontId="0" fillId="0" borderId="0" xfId="0" applyFill="1" applyAlignment="1" applyProtection="1">
      <alignment horizontal="left" vertical="center" indent="1"/>
    </xf>
    <xf numFmtId="0" fontId="0" fillId="0" borderId="0" xfId="0" applyFill="1" applyAlignment="1" applyProtection="1">
      <alignment vertical="center"/>
    </xf>
    <xf numFmtId="0" fontId="1" fillId="0" borderId="0" xfId="0" applyFont="1" applyFill="1" applyAlignment="1" applyProtection="1">
      <alignment vertical="center" wrapText="1"/>
    </xf>
    <xf numFmtId="0" fontId="12" fillId="0" borderId="0" xfId="0" applyFont="1" applyFill="1" applyAlignment="1" applyProtection="1">
      <alignment vertical="top" wrapText="1"/>
    </xf>
    <xf numFmtId="0" fontId="2" fillId="0" borderId="0" xfId="0" applyFont="1" applyFill="1" applyAlignment="1" applyProtection="1">
      <alignment horizontal="center" wrapText="1"/>
    </xf>
    <xf numFmtId="0" fontId="12" fillId="0" borderId="0" xfId="0" applyFont="1" applyFill="1" applyAlignment="1" applyProtection="1">
      <alignment horizontal="right" vertical="top" wrapText="1"/>
    </xf>
    <xf numFmtId="0" fontId="0" fillId="0" borderId="0" xfId="0" applyFill="1" applyAlignment="1" applyProtection="1">
      <alignment vertical="top" wrapText="1"/>
    </xf>
    <xf numFmtId="0" fontId="0" fillId="0" borderId="0" xfId="0" applyFill="1" applyBorder="1" applyAlignment="1" applyProtection="1">
      <alignment horizontal="center" vertical="center"/>
    </xf>
    <xf numFmtId="0" fontId="0" fillId="0" borderId="0" xfId="0" applyFill="1" applyAlignment="1" applyProtection="1">
      <alignment horizontal="center" vertical="top" wrapText="1"/>
    </xf>
    <xf numFmtId="0" fontId="0" fillId="0" borderId="0" xfId="0" applyFill="1" applyAlignment="1" applyProtection="1">
      <alignment horizontal="right" vertical="top" wrapText="1"/>
    </xf>
    <xf numFmtId="0" fontId="13" fillId="0" borderId="0" xfId="0" applyFont="1" applyFill="1" applyBorder="1" applyAlignment="1" applyProtection="1">
      <alignment horizontal="center" vertical="center"/>
      <protection locked="0"/>
    </xf>
    <xf numFmtId="0" fontId="0" fillId="0" borderId="0" xfId="0" applyFill="1" applyAlignment="1" applyProtection="1"/>
    <xf numFmtId="0" fontId="11" fillId="0" borderId="0" xfId="0" applyFont="1" applyFill="1" applyAlignment="1" applyProtection="1">
      <alignment horizontal="left" indent="1"/>
    </xf>
    <xf numFmtId="0" fontId="0" fillId="0" borderId="0" xfId="0" applyFont="1" applyFill="1" applyProtection="1"/>
    <xf numFmtId="0" fontId="0" fillId="0" borderId="0" xfId="0" applyFont="1" applyFill="1" applyAlignment="1" applyProtection="1">
      <alignment wrapText="1"/>
    </xf>
    <xf numFmtId="0" fontId="0" fillId="0" borderId="0" xfId="0" applyFill="1" applyBorder="1" applyAlignment="1" applyProtection="1">
      <alignment horizontal="center" vertical="center" wrapText="1"/>
    </xf>
    <xf numFmtId="0" fontId="4" fillId="0" borderId="0" xfId="0" applyFont="1" applyFill="1" applyAlignment="1" applyProtection="1">
      <alignment horizontal="left" vertical="center" wrapText="1"/>
    </xf>
    <xf numFmtId="0" fontId="6" fillId="4" borderId="0" xfId="0" applyFont="1" applyFill="1" applyProtection="1"/>
    <xf numFmtId="0" fontId="6" fillId="4" borderId="0" xfId="0" applyFont="1" applyFill="1" applyAlignment="1" applyProtection="1">
      <alignment vertical="center"/>
    </xf>
    <xf numFmtId="0" fontId="2" fillId="4" borderId="0" xfId="0" applyFont="1" applyFill="1" applyAlignment="1" applyProtection="1">
      <alignment horizontal="center" wrapText="1"/>
    </xf>
    <xf numFmtId="0" fontId="0" fillId="4" borderId="0" xfId="0" applyFill="1" applyProtection="1"/>
    <xf numFmtId="0" fontId="10" fillId="4" borderId="0" xfId="0" applyFont="1" applyFill="1" applyProtection="1"/>
    <xf numFmtId="0" fontId="13" fillId="0" borderId="0" xfId="0" applyFont="1" applyFill="1" applyProtection="1"/>
    <xf numFmtId="0" fontId="6" fillId="0" borderId="0" xfId="0" applyFont="1" applyFill="1"/>
    <xf numFmtId="0" fontId="13" fillId="4" borderId="0" xfId="0" applyFont="1" applyFill="1" applyProtection="1"/>
    <xf numFmtId="0" fontId="7" fillId="4" borderId="0" xfId="0" applyFont="1" applyFill="1" applyProtection="1"/>
    <xf numFmtId="0" fontId="13" fillId="4" borderId="0" xfId="0" applyFont="1" applyFill="1" applyAlignment="1" applyProtection="1">
      <alignment horizontal="left" indent="1"/>
    </xf>
    <xf numFmtId="0" fontId="13" fillId="4" borderId="0" xfId="0" applyFont="1" applyFill="1" applyAlignment="1" applyProtection="1">
      <alignment wrapText="1"/>
    </xf>
    <xf numFmtId="0" fontId="0" fillId="4" borderId="0" xfId="0" applyFill="1" applyAlignment="1" applyProtection="1">
      <alignment horizontal="left" indent="1"/>
    </xf>
    <xf numFmtId="0" fontId="0" fillId="4" borderId="0" xfId="0" applyFill="1" applyAlignment="1" applyProtection="1">
      <alignment wrapText="1"/>
    </xf>
    <xf numFmtId="0" fontId="9" fillId="5" borderId="0" xfId="0" applyFont="1" applyFill="1" applyAlignment="1" applyProtection="1">
      <alignment horizontal="left" indent="1"/>
    </xf>
    <xf numFmtId="0" fontId="10" fillId="5" borderId="0" xfId="0" applyFont="1" applyFill="1" applyProtection="1"/>
    <xf numFmtId="0" fontId="10" fillId="5" borderId="0" xfId="0" applyFont="1" applyFill="1" applyAlignment="1" applyProtection="1">
      <alignment wrapText="1"/>
    </xf>
    <xf numFmtId="0" fontId="8" fillId="5" borderId="0" xfId="0" applyFont="1" applyFill="1" applyProtection="1"/>
    <xf numFmtId="0" fontId="10" fillId="5" borderId="0" xfId="0" applyFont="1" applyFill="1" applyAlignment="1" applyProtection="1">
      <alignment horizontal="left" indent="1"/>
    </xf>
    <xf numFmtId="0" fontId="10" fillId="5" borderId="0" xfId="0" applyFont="1" applyFill="1" applyAlignment="1" applyProtection="1">
      <alignment vertical="top"/>
    </xf>
    <xf numFmtId="0" fontId="14" fillId="3" borderId="0" xfId="0" applyFont="1" applyFill="1" applyAlignment="1" applyProtection="1">
      <alignment horizontal="left" vertical="center" indent="1"/>
    </xf>
    <xf numFmtId="0" fontId="15" fillId="3" borderId="0" xfId="0" applyFont="1" applyFill="1" applyProtection="1"/>
    <xf numFmtId="0" fontId="15" fillId="3" borderId="0" xfId="0" applyFont="1" applyFill="1" applyAlignment="1" applyProtection="1">
      <alignment wrapText="1"/>
    </xf>
    <xf numFmtId="0" fontId="0" fillId="3" borderId="0" xfId="0" applyFill="1" applyAlignment="1" applyProtection="1">
      <alignment vertical="center"/>
    </xf>
    <xf numFmtId="0" fontId="16" fillId="3" borderId="0" xfId="0" applyFont="1" applyFill="1" applyAlignment="1" applyProtection="1">
      <alignment horizontal="center"/>
    </xf>
    <xf numFmtId="0" fontId="14" fillId="3" borderId="0" xfId="0" applyFont="1" applyFill="1" applyAlignment="1" applyProtection="1">
      <alignment horizontal="center" vertical="center"/>
    </xf>
    <xf numFmtId="0" fontId="17" fillId="5" borderId="0" xfId="0" applyFont="1" applyFill="1" applyProtection="1"/>
    <xf numFmtId="0" fontId="17" fillId="5" borderId="0" xfId="0" applyFont="1" applyFill="1" applyAlignment="1" applyProtection="1">
      <alignment wrapText="1"/>
    </xf>
    <xf numFmtId="0" fontId="17" fillId="5" borderId="0" xfId="0" applyFont="1" applyFill="1" applyAlignment="1" applyProtection="1">
      <alignment vertical="top"/>
    </xf>
    <xf numFmtId="0" fontId="18" fillId="5" borderId="0" xfId="0" applyFont="1" applyFill="1" applyProtection="1"/>
    <xf numFmtId="0" fontId="19" fillId="5" borderId="0" xfId="0" applyFont="1" applyFill="1" applyAlignment="1" applyProtection="1">
      <alignment horizontal="left" vertical="top"/>
    </xf>
    <xf numFmtId="0" fontId="13" fillId="0" borderId="0" xfId="0" applyFont="1" applyFill="1"/>
    <xf numFmtId="0" fontId="0" fillId="0" borderId="0" xfId="0" applyFill="1"/>
    <xf numFmtId="0" fontId="6" fillId="4" borderId="0" xfId="0" applyFont="1" applyFill="1" applyAlignment="1" applyProtection="1">
      <alignment horizontal="left" indent="1"/>
    </xf>
    <xf numFmtId="0" fontId="6" fillId="4" borderId="0" xfId="0" applyFont="1" applyFill="1" applyAlignment="1" applyProtection="1">
      <alignment wrapText="1"/>
    </xf>
    <xf numFmtId="0" fontId="0" fillId="4" borderId="0" xfId="0" applyFill="1" applyAlignment="1" applyProtection="1">
      <alignment vertical="top" wrapText="1"/>
    </xf>
    <xf numFmtId="0" fontId="10" fillId="4" borderId="0" xfId="0" applyFont="1" applyFill="1" applyAlignment="1" applyProtection="1">
      <alignment horizontal="left" indent="1"/>
    </xf>
    <xf numFmtId="0" fontId="10" fillId="4" borderId="0" xfId="0" applyFont="1" applyFill="1" applyAlignment="1" applyProtection="1">
      <alignment wrapText="1"/>
    </xf>
    <xf numFmtId="0" fontId="20" fillId="4" borderId="11" xfId="0" applyFont="1" applyFill="1" applyBorder="1" applyAlignment="1" applyProtection="1">
      <alignment vertical="center" wrapText="1"/>
    </xf>
    <xf numFmtId="0" fontId="20"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right" vertical="center" wrapText="1"/>
    </xf>
    <xf numFmtId="0" fontId="4" fillId="0" borderId="0" xfId="0" applyFont="1" applyFill="1" applyAlignment="1" applyProtection="1">
      <alignment horizontal="left" vertical="center" wrapText="1"/>
    </xf>
    <xf numFmtId="0" fontId="14" fillId="2" borderId="0" xfId="0" applyFont="1" applyFill="1" applyAlignment="1" applyProtection="1">
      <alignment horizontal="left" vertical="center" indent="1"/>
    </xf>
    <xf numFmtId="0" fontId="15" fillId="2" borderId="0" xfId="0" applyFont="1" applyFill="1" applyProtection="1"/>
    <xf numFmtId="0" fontId="15" fillId="2" borderId="0" xfId="0" applyFont="1" applyFill="1" applyAlignment="1" applyProtection="1">
      <alignment wrapText="1"/>
    </xf>
    <xf numFmtId="0" fontId="16" fillId="2" borderId="0" xfId="0" applyFont="1" applyFill="1" applyAlignment="1" applyProtection="1">
      <alignment horizontal="center"/>
    </xf>
    <xf numFmtId="0" fontId="0" fillId="2" borderId="0" xfId="0" applyFill="1" applyAlignment="1" applyProtection="1">
      <alignment vertical="center"/>
    </xf>
    <xf numFmtId="0" fontId="14" fillId="2" borderId="0" xfId="0" applyFont="1" applyFill="1" applyAlignment="1" applyProtection="1">
      <alignment horizontal="center" vertical="center"/>
    </xf>
    <xf numFmtId="0" fontId="0" fillId="0" borderId="0"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wrapText="1"/>
      <protection locked="0"/>
    </xf>
    <xf numFmtId="0" fontId="12" fillId="0" borderId="0" xfId="0" applyFont="1" applyFill="1" applyAlignment="1" applyProtection="1">
      <alignment horizontal="right" vertical="top" wrapText="1"/>
    </xf>
    <xf numFmtId="0" fontId="3" fillId="0" borderId="0" xfId="0" applyFont="1" applyFill="1" applyAlignment="1" applyProtection="1">
      <alignment horizontal="left" vertical="top" wrapText="1"/>
    </xf>
    <xf numFmtId="0" fontId="0" fillId="0" borderId="0" xfId="0" applyFill="1" applyAlignment="1" applyProtection="1">
      <alignment horizontal="center" vertical="top" wrapText="1"/>
    </xf>
    <xf numFmtId="0" fontId="21" fillId="5" borderId="0" xfId="0" applyFont="1" applyFill="1" applyAlignment="1" applyProtection="1">
      <alignment horizontal="left" vertical="center" wrapText="1"/>
    </xf>
    <xf numFmtId="0" fontId="0" fillId="0" borderId="0" xfId="0" applyFill="1" applyAlignment="1" applyProtection="1">
      <alignment horizontal="left" vertical="top" wrapText="1"/>
    </xf>
    <xf numFmtId="0" fontId="12" fillId="0" borderId="4" xfId="0" applyFont="1" applyFill="1" applyBorder="1" applyAlignment="1" applyProtection="1">
      <alignment horizontal="right" vertical="center" wrapText="1"/>
    </xf>
    <xf numFmtId="0" fontId="12" fillId="0" borderId="0" xfId="0" applyFont="1" applyFill="1" applyBorder="1" applyAlignment="1" applyProtection="1">
      <alignment horizontal="right" vertical="center" wrapText="1"/>
    </xf>
    <xf numFmtId="0" fontId="0" fillId="6" borderId="9" xfId="0"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4" fillId="0" borderId="0" xfId="0" applyFont="1" applyFill="1" applyAlignment="1" applyProtection="1">
      <alignment horizontal="left" vertical="center" wrapText="1"/>
    </xf>
    <xf numFmtId="0" fontId="0" fillId="0" borderId="4" xfId="0" applyFill="1" applyBorder="1" applyAlignment="1" applyProtection="1">
      <alignment horizontal="left" vertical="center" wrapText="1" indent="5"/>
    </xf>
    <xf numFmtId="0" fontId="0" fillId="0" borderId="0" xfId="0" applyFill="1" applyAlignment="1" applyProtection="1">
      <alignment horizontal="left" vertical="center" wrapText="1" indent="5"/>
    </xf>
    <xf numFmtId="0" fontId="3" fillId="0" borderId="4" xfId="0" applyFont="1" applyFill="1" applyBorder="1" applyAlignment="1" applyProtection="1">
      <alignment horizontal="left" vertical="center" wrapText="1" indent="5"/>
    </xf>
    <xf numFmtId="0" fontId="3" fillId="0" borderId="0" xfId="0" applyFont="1" applyFill="1" applyAlignment="1" applyProtection="1">
      <alignment horizontal="left" vertical="center" wrapText="1" indent="5"/>
    </xf>
    <xf numFmtId="0" fontId="1" fillId="0" borderId="0" xfId="0" applyFont="1" applyFill="1" applyAlignment="1" applyProtection="1">
      <alignment horizontal="left" vertical="center" wrapText="1"/>
    </xf>
    <xf numFmtId="0" fontId="0" fillId="6" borderId="2"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0" fillId="6" borderId="5" xfId="0" applyFill="1"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0" fillId="6" borderId="7" xfId="0" applyFill="1" applyBorder="1" applyAlignment="1" applyProtection="1">
      <alignment horizontal="center" vertical="center" wrapText="1"/>
      <protection locked="0"/>
    </xf>
    <xf numFmtId="0" fontId="0" fillId="6" borderId="8" xfId="0" applyFill="1" applyBorder="1" applyAlignment="1" applyProtection="1">
      <alignment horizontal="center" vertical="center" wrapText="1"/>
      <protection locked="0"/>
    </xf>
    <xf numFmtId="0" fontId="0" fillId="0" borderId="4" xfId="0" applyFill="1" applyBorder="1" applyAlignment="1" applyProtection="1">
      <alignment horizontal="left" vertical="center" wrapText="1" indent="1"/>
    </xf>
    <xf numFmtId="0" fontId="0" fillId="0" borderId="0" xfId="0" applyFill="1" applyBorder="1" applyAlignment="1" applyProtection="1">
      <alignment horizontal="left" vertical="center" wrapText="1" indent="1"/>
    </xf>
    <xf numFmtId="0" fontId="5" fillId="0" borderId="0" xfId="0" applyFont="1" applyFill="1" applyAlignment="1" applyProtection="1">
      <alignment horizontal="left" vertical="top" wrapText="1"/>
    </xf>
  </cellXfs>
  <cellStyles count="1">
    <cellStyle name="Normal" xfId="0" builtinId="0"/>
  </cellStyles>
  <dxfs count="1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8FFD5"/>
      <color rgb="FF78C1DE"/>
      <color rgb="FFFFFBEF"/>
      <color rgb="FF0B819D"/>
      <color rgb="FFFAD9FF"/>
      <color rgb="FFFFE5E1"/>
      <color rgb="FFFFCCCC"/>
      <color rgb="FF8D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hyperlink" Target="http://www.agro-transfert-rt.org/projets/vivlebio/agriculture-biologique/adventices/" TargetMode="External"/><Relationship Id="rId18" Type="http://schemas.openxmlformats.org/officeDocument/2006/relationships/image" Target="../media/image11.svg"/><Relationship Id="rId26" Type="http://schemas.openxmlformats.org/officeDocument/2006/relationships/image" Target="../media/image17.png"/><Relationship Id="rId3" Type="http://schemas.openxmlformats.org/officeDocument/2006/relationships/image" Target="../media/image2.svg"/><Relationship Id="rId21" Type="http://schemas.openxmlformats.org/officeDocument/2006/relationships/image" Target="../media/image13.svg"/><Relationship Id="rId34" Type="http://schemas.openxmlformats.org/officeDocument/2006/relationships/image" Target="../media/image24.png"/><Relationship Id="rId7" Type="http://schemas.openxmlformats.org/officeDocument/2006/relationships/hyperlink" Target="http://www.agro-transfert-rt.org/projets/vivlebio/agriculture-biologique/durabilite-lpc-bio/temps-de-travail/" TargetMode="External"/><Relationship Id="rId12" Type="http://schemas.openxmlformats.org/officeDocument/2006/relationships/image" Target="../media/image8.svg"/><Relationship Id="rId17" Type="http://schemas.openxmlformats.org/officeDocument/2006/relationships/image" Target="../media/image10.png"/><Relationship Id="rId25" Type="http://schemas.openxmlformats.org/officeDocument/2006/relationships/hyperlink" Target="http://www.agro-transfert-rt.org/projets/vivlebio/agriculture-biologique/durabilite-lpc-bio/valoriser-la-production/" TargetMode="External"/><Relationship Id="rId33" Type="http://schemas.openxmlformats.org/officeDocument/2006/relationships/image" Target="../media/image23.png"/><Relationship Id="rId2" Type="http://schemas.openxmlformats.org/officeDocument/2006/relationships/image" Target="../media/image1.png"/><Relationship Id="rId16" Type="http://schemas.openxmlformats.org/officeDocument/2006/relationships/hyperlink" Target="http://www.agro-transfert-rt.org/projets/vivlebio/agriculture-biologique/gestion-de-lazote/" TargetMode="External"/><Relationship Id="rId20" Type="http://schemas.openxmlformats.org/officeDocument/2006/relationships/image" Target="../media/image12.png"/><Relationship Id="rId29" Type="http://schemas.openxmlformats.org/officeDocument/2006/relationships/image" Target="../media/image19.png"/><Relationship Id="rId1" Type="http://schemas.openxmlformats.org/officeDocument/2006/relationships/hyperlink" Target="http://www.agro-transfert-rt.org/projets/vivlebio/agriculture-biologique/bioagresseurs-telluriques/" TargetMode="External"/><Relationship Id="rId6" Type="http://schemas.openxmlformats.org/officeDocument/2006/relationships/image" Target="../media/image4.svg"/><Relationship Id="rId11" Type="http://schemas.openxmlformats.org/officeDocument/2006/relationships/image" Target="../media/image7.png"/><Relationship Id="rId24" Type="http://schemas.openxmlformats.org/officeDocument/2006/relationships/image" Target="../media/image16.png"/><Relationship Id="rId32" Type="http://schemas.openxmlformats.org/officeDocument/2006/relationships/image" Target="../media/image22.png"/><Relationship Id="rId5" Type="http://schemas.openxmlformats.org/officeDocument/2006/relationships/image" Target="../media/image3.png"/><Relationship Id="rId15" Type="http://schemas.microsoft.com/office/2007/relationships/hdphoto" Target="../media/hdphoto1.wdp"/><Relationship Id="rId23" Type="http://schemas.openxmlformats.org/officeDocument/2006/relationships/image" Target="../media/image15.png"/><Relationship Id="rId28" Type="http://schemas.openxmlformats.org/officeDocument/2006/relationships/hyperlink" Target="http://www.agro-transfert-rt.org/projets/vivlebio/agriculture-biologique/durabilite-lpc-bio/anticiper-aleas/" TargetMode="External"/><Relationship Id="rId10" Type="http://schemas.openxmlformats.org/officeDocument/2006/relationships/hyperlink" Target="http://www.agro-transfert-rt.org/projets/vivlebio/agriculture-biologique/durabilite-lpc-bio/couts-de-production/" TargetMode="External"/><Relationship Id="rId19" Type="http://schemas.openxmlformats.org/officeDocument/2006/relationships/hyperlink" Target="http://www.agro-transfert-rt.org/projets/vivlebio/agriculture-biologique/durabilite-lpc-bio/choix-cles/" TargetMode="External"/><Relationship Id="rId31" Type="http://schemas.openxmlformats.org/officeDocument/2006/relationships/image" Target="../media/image21.png"/><Relationship Id="rId4" Type="http://schemas.openxmlformats.org/officeDocument/2006/relationships/hyperlink" Target="http://www.agro-transfert-rt.org/projets/vivlebio/agriculture-biologique/durabilite-lpc-bio/fertilite/" TargetMode="External"/><Relationship Id="rId9" Type="http://schemas.openxmlformats.org/officeDocument/2006/relationships/image" Target="../media/image6.svg"/><Relationship Id="rId14" Type="http://schemas.openxmlformats.org/officeDocument/2006/relationships/image" Target="../media/image9.png"/><Relationship Id="rId22" Type="http://schemas.openxmlformats.org/officeDocument/2006/relationships/image" Target="../media/image14.png"/><Relationship Id="rId27" Type="http://schemas.openxmlformats.org/officeDocument/2006/relationships/image" Target="../media/image18.svg"/><Relationship Id="rId30" Type="http://schemas.openxmlformats.org/officeDocument/2006/relationships/image" Target="../media/image20.svg"/><Relationship Id="rId8"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10</xdr:col>
      <xdr:colOff>686050</xdr:colOff>
      <xdr:row>8</xdr:row>
      <xdr:rowOff>130817</xdr:rowOff>
    </xdr:from>
    <xdr:to>
      <xdr:col>10</xdr:col>
      <xdr:colOff>1103982</xdr:colOff>
      <xdr:row>10</xdr:row>
      <xdr:rowOff>40203</xdr:rowOff>
    </xdr:to>
    <xdr:pic>
      <xdr:nvPicPr>
        <xdr:cNvPr id="5" name="Graphique 4" descr="Insecte">
          <a:hlinkClick xmlns:r="http://schemas.openxmlformats.org/officeDocument/2006/relationships" r:id="rId1"/>
          <a:extLst>
            <a:ext uri="{FF2B5EF4-FFF2-40B4-BE49-F238E27FC236}">
              <a16:creationId xmlns:a16="http://schemas.microsoft.com/office/drawing/2014/main" id="{ED1A8F8E-C0BD-45CD-B3BB-A3E9D63167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677900" y="1788167"/>
          <a:ext cx="417932" cy="412306"/>
        </a:xfrm>
        <a:prstGeom prst="rect">
          <a:avLst/>
        </a:prstGeom>
      </xdr:spPr>
    </xdr:pic>
    <xdr:clientData/>
  </xdr:twoCellAnchor>
  <xdr:twoCellAnchor editAs="oneCell">
    <xdr:from>
      <xdr:col>10</xdr:col>
      <xdr:colOff>666608</xdr:colOff>
      <xdr:row>10</xdr:row>
      <xdr:rowOff>53340</xdr:rowOff>
    </xdr:from>
    <xdr:to>
      <xdr:col>10</xdr:col>
      <xdr:colOff>1115074</xdr:colOff>
      <xdr:row>11</xdr:row>
      <xdr:rowOff>159204</xdr:rowOff>
    </xdr:to>
    <xdr:pic>
      <xdr:nvPicPr>
        <xdr:cNvPr id="7" name="Graphique 6" descr="Durabilité">
          <a:hlinkClick xmlns:r="http://schemas.openxmlformats.org/officeDocument/2006/relationships" r:id="rId4"/>
          <a:extLst>
            <a:ext uri="{FF2B5EF4-FFF2-40B4-BE49-F238E27FC236}">
              <a16:creationId xmlns:a16="http://schemas.microsoft.com/office/drawing/2014/main" id="{35B45072-C389-411F-B371-62E2A5F239C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191858" y="3749040"/>
          <a:ext cx="448466" cy="486864"/>
        </a:xfrm>
        <a:prstGeom prst="rect">
          <a:avLst/>
        </a:prstGeom>
      </xdr:spPr>
    </xdr:pic>
    <xdr:clientData/>
  </xdr:twoCellAnchor>
  <xdr:twoCellAnchor editAs="oneCell">
    <xdr:from>
      <xdr:col>10</xdr:col>
      <xdr:colOff>587359</xdr:colOff>
      <xdr:row>11</xdr:row>
      <xdr:rowOff>203834</xdr:rowOff>
    </xdr:from>
    <xdr:to>
      <xdr:col>10</xdr:col>
      <xdr:colOff>1202673</xdr:colOff>
      <xdr:row>14</xdr:row>
      <xdr:rowOff>79870</xdr:rowOff>
    </xdr:to>
    <xdr:pic>
      <xdr:nvPicPr>
        <xdr:cNvPr id="11" name="Graphique 10" descr="Grouper">
          <a:hlinkClick xmlns:r="http://schemas.openxmlformats.org/officeDocument/2006/relationships" r:id="rId7"/>
          <a:extLst>
            <a:ext uri="{FF2B5EF4-FFF2-40B4-BE49-F238E27FC236}">
              <a16:creationId xmlns:a16="http://schemas.microsoft.com/office/drawing/2014/main" id="{51C2BC0E-343E-404F-9C87-E118F18FE60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2112609" y="4280534"/>
          <a:ext cx="615314" cy="638035"/>
        </a:xfrm>
        <a:prstGeom prst="rect">
          <a:avLst/>
        </a:prstGeom>
      </xdr:spPr>
    </xdr:pic>
    <xdr:clientData/>
  </xdr:twoCellAnchor>
  <xdr:twoCellAnchor editAs="oneCell">
    <xdr:from>
      <xdr:col>10</xdr:col>
      <xdr:colOff>555093</xdr:colOff>
      <xdr:row>45</xdr:row>
      <xdr:rowOff>26670</xdr:rowOff>
    </xdr:from>
    <xdr:to>
      <xdr:col>10</xdr:col>
      <xdr:colOff>1234939</xdr:colOff>
      <xdr:row>49</xdr:row>
      <xdr:rowOff>60225</xdr:rowOff>
    </xdr:to>
    <xdr:pic>
      <xdr:nvPicPr>
        <xdr:cNvPr id="18" name="Graphique 17" descr="Tracteur">
          <a:hlinkClick xmlns:r="http://schemas.openxmlformats.org/officeDocument/2006/relationships" r:id="rId10"/>
          <a:extLst>
            <a:ext uri="{FF2B5EF4-FFF2-40B4-BE49-F238E27FC236}">
              <a16:creationId xmlns:a16="http://schemas.microsoft.com/office/drawing/2014/main" id="{03A033EF-932B-41AD-9156-1EDC4127EE4D}"/>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1546943" y="10599420"/>
          <a:ext cx="679846" cy="700306"/>
        </a:xfrm>
        <a:prstGeom prst="rect">
          <a:avLst/>
        </a:prstGeom>
      </xdr:spPr>
    </xdr:pic>
    <xdr:clientData/>
  </xdr:twoCellAnchor>
  <xdr:twoCellAnchor editAs="oneCell">
    <xdr:from>
      <xdr:col>10</xdr:col>
      <xdr:colOff>608611</xdr:colOff>
      <xdr:row>31</xdr:row>
      <xdr:rowOff>24765</xdr:rowOff>
    </xdr:from>
    <xdr:to>
      <xdr:col>10</xdr:col>
      <xdr:colOff>1173145</xdr:colOff>
      <xdr:row>33</xdr:row>
      <xdr:rowOff>102823</xdr:rowOff>
    </xdr:to>
    <xdr:pic>
      <xdr:nvPicPr>
        <xdr:cNvPr id="22" name="Image 21">
          <a:hlinkClick xmlns:r="http://schemas.openxmlformats.org/officeDocument/2006/relationships" r:id="rId13"/>
          <a:extLst>
            <a:ext uri="{FF2B5EF4-FFF2-40B4-BE49-F238E27FC236}">
              <a16:creationId xmlns:a16="http://schemas.microsoft.com/office/drawing/2014/main" id="{BDD089C4-8894-4C70-ADB0-B2AC211007F5}"/>
            </a:ext>
          </a:extLst>
        </xdr:cNvPr>
        <xdr:cNvPicPr>
          <a:picLocks noChangeAspect="1"/>
        </xdr:cNvPicPr>
      </xdr:nvPicPr>
      <xdr:blipFill rotWithShape="1">
        <a:blip xmlns:r="http://schemas.openxmlformats.org/officeDocument/2006/relationships" r:embed="rId14" cstate="print">
          <a:duotone>
            <a:prstClr val="black"/>
            <a:schemeClr val="accent1">
              <a:tint val="45000"/>
              <a:satMod val="400000"/>
            </a:schemeClr>
          </a:duotone>
          <a:extLst>
            <a:ext uri="{BEBA8EAE-BF5A-486C-A8C5-ECC9F3942E4B}">
              <a14:imgProps xmlns:a14="http://schemas.microsoft.com/office/drawing/2010/main">
                <a14:imgLayer r:embed="rId15">
                  <a14:imgEffect>
                    <a14:artisticPhotocopy/>
                  </a14:imgEffect>
                  <a14:imgEffect>
                    <a14:sharpenSoften amount="1000"/>
                  </a14:imgEffect>
                  <a14:imgEffect>
                    <a14:colorTemperature colorTemp="7799"/>
                  </a14:imgEffect>
                  <a14:imgEffect>
                    <a14:brightnessContrast contrast="-100000"/>
                  </a14:imgEffect>
                </a14:imgLayer>
              </a14:imgProps>
            </a:ext>
            <a:ext uri="{28A0092B-C50C-407E-A947-70E740481C1C}">
              <a14:useLocalDpi xmlns:a14="http://schemas.microsoft.com/office/drawing/2010/main" val="0"/>
            </a:ext>
          </a:extLst>
        </a:blip>
        <a:srcRect l="25846" r="49158"/>
        <a:stretch/>
      </xdr:blipFill>
      <xdr:spPr>
        <a:xfrm>
          <a:off x="12133861" y="8673465"/>
          <a:ext cx="564534" cy="821008"/>
        </a:xfrm>
        <a:prstGeom prst="rect">
          <a:avLst/>
        </a:prstGeom>
        <a:noFill/>
      </xdr:spPr>
    </xdr:pic>
    <xdr:clientData/>
  </xdr:twoCellAnchor>
  <xdr:oneCellAnchor>
    <xdr:from>
      <xdr:col>10</xdr:col>
      <xdr:colOff>611171</xdr:colOff>
      <xdr:row>25</xdr:row>
      <xdr:rowOff>0</xdr:rowOff>
    </xdr:from>
    <xdr:ext cx="643890" cy="603885"/>
    <xdr:pic>
      <xdr:nvPicPr>
        <xdr:cNvPr id="14" name="Graphique 13" descr="Trèfle">
          <a:hlinkClick xmlns:r="http://schemas.openxmlformats.org/officeDocument/2006/relationships" r:id="rId16"/>
          <a:extLst>
            <a:ext uri="{FF2B5EF4-FFF2-40B4-BE49-F238E27FC236}">
              <a16:creationId xmlns:a16="http://schemas.microsoft.com/office/drawing/2014/main" id="{DDE41238-5C1F-4976-8559-9B6DEBD8ADFB}"/>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12136421" y="7562850"/>
          <a:ext cx="643890" cy="603885"/>
        </a:xfrm>
        <a:prstGeom prst="rect">
          <a:avLst/>
        </a:prstGeom>
      </xdr:spPr>
    </xdr:pic>
    <xdr:clientData/>
  </xdr:oneCellAnchor>
  <xdr:twoCellAnchor editAs="oneCell">
    <xdr:from>
      <xdr:col>10</xdr:col>
      <xdr:colOff>581503</xdr:colOff>
      <xdr:row>20</xdr:row>
      <xdr:rowOff>68583</xdr:rowOff>
    </xdr:from>
    <xdr:to>
      <xdr:col>10</xdr:col>
      <xdr:colOff>1202816</xdr:colOff>
      <xdr:row>20</xdr:row>
      <xdr:rowOff>663079</xdr:rowOff>
    </xdr:to>
    <xdr:pic>
      <xdr:nvPicPr>
        <xdr:cNvPr id="9" name="Graphique 8" descr="Clé">
          <a:hlinkClick xmlns:r="http://schemas.openxmlformats.org/officeDocument/2006/relationships" r:id="rId19"/>
          <a:extLst>
            <a:ext uri="{FF2B5EF4-FFF2-40B4-BE49-F238E27FC236}">
              <a16:creationId xmlns:a16="http://schemas.microsoft.com/office/drawing/2014/main" id="{001B5742-1D68-4A6A-8043-1F0FD79EFA82}"/>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rot="5400000">
          <a:off x="12120162" y="6094024"/>
          <a:ext cx="594496" cy="621313"/>
        </a:xfrm>
        <a:prstGeom prst="rect">
          <a:avLst/>
        </a:prstGeom>
      </xdr:spPr>
    </xdr:pic>
    <xdr:clientData/>
  </xdr:twoCellAnchor>
  <xdr:twoCellAnchor editAs="oneCell">
    <xdr:from>
      <xdr:col>10</xdr:col>
      <xdr:colOff>573883</xdr:colOff>
      <xdr:row>39</xdr:row>
      <xdr:rowOff>158118</xdr:rowOff>
    </xdr:from>
    <xdr:to>
      <xdr:col>10</xdr:col>
      <xdr:colOff>1216151</xdr:colOff>
      <xdr:row>40</xdr:row>
      <xdr:rowOff>610554</xdr:rowOff>
    </xdr:to>
    <xdr:pic>
      <xdr:nvPicPr>
        <xdr:cNvPr id="21" name="Graphique 20" descr="Clé">
          <a:hlinkClick xmlns:r="http://schemas.openxmlformats.org/officeDocument/2006/relationships" r:id="rId19"/>
          <a:extLst>
            <a:ext uri="{FF2B5EF4-FFF2-40B4-BE49-F238E27FC236}">
              <a16:creationId xmlns:a16="http://schemas.microsoft.com/office/drawing/2014/main" id="{803A92E6-FEBD-4107-8C78-61A4298F76F2}"/>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rot="5400000">
          <a:off x="12089273" y="10340678"/>
          <a:ext cx="661987" cy="642268"/>
        </a:xfrm>
        <a:prstGeom prst="rect">
          <a:avLst/>
        </a:prstGeom>
      </xdr:spPr>
    </xdr:pic>
    <xdr:clientData/>
  </xdr:twoCellAnchor>
  <xdr:twoCellAnchor editAs="oneCell">
    <xdr:from>
      <xdr:col>10</xdr:col>
      <xdr:colOff>591028</xdr:colOff>
      <xdr:row>69</xdr:row>
      <xdr:rowOff>9527</xdr:rowOff>
    </xdr:from>
    <xdr:to>
      <xdr:col>10</xdr:col>
      <xdr:colOff>1199006</xdr:colOff>
      <xdr:row>71</xdr:row>
      <xdr:rowOff>116525</xdr:rowOff>
    </xdr:to>
    <xdr:pic>
      <xdr:nvPicPr>
        <xdr:cNvPr id="23" name="Graphique 22" descr="Clé">
          <a:hlinkClick xmlns:r="http://schemas.openxmlformats.org/officeDocument/2006/relationships" r:id="rId19"/>
          <a:extLst>
            <a:ext uri="{FF2B5EF4-FFF2-40B4-BE49-F238E27FC236}">
              <a16:creationId xmlns:a16="http://schemas.microsoft.com/office/drawing/2014/main" id="{98E54643-C4AB-4D2D-8870-9DA68D5E8043}"/>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rot="5400000">
          <a:off x="12100068" y="16142037"/>
          <a:ext cx="640398" cy="607978"/>
        </a:xfrm>
        <a:prstGeom prst="rect">
          <a:avLst/>
        </a:prstGeom>
      </xdr:spPr>
    </xdr:pic>
    <xdr:clientData/>
  </xdr:twoCellAnchor>
  <xdr:twoCellAnchor editAs="oneCell">
    <xdr:from>
      <xdr:col>10</xdr:col>
      <xdr:colOff>587217</xdr:colOff>
      <xdr:row>78</xdr:row>
      <xdr:rowOff>55248</xdr:rowOff>
    </xdr:from>
    <xdr:to>
      <xdr:col>10</xdr:col>
      <xdr:colOff>1202815</xdr:colOff>
      <xdr:row>80</xdr:row>
      <xdr:rowOff>67779</xdr:rowOff>
    </xdr:to>
    <xdr:pic>
      <xdr:nvPicPr>
        <xdr:cNvPr id="24" name="Graphique 23" descr="Clé">
          <a:hlinkClick xmlns:r="http://schemas.openxmlformats.org/officeDocument/2006/relationships" r:id="rId19"/>
          <a:extLst>
            <a:ext uri="{FF2B5EF4-FFF2-40B4-BE49-F238E27FC236}">
              <a16:creationId xmlns:a16="http://schemas.microsoft.com/office/drawing/2014/main" id="{BE5949C7-F103-4E20-969D-DEC4E805BEA3}"/>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rot="5400000">
          <a:off x="11591115" y="17083425"/>
          <a:ext cx="591502" cy="615598"/>
        </a:xfrm>
        <a:prstGeom prst="rect">
          <a:avLst/>
        </a:prstGeom>
      </xdr:spPr>
    </xdr:pic>
    <xdr:clientData/>
  </xdr:twoCellAnchor>
  <xdr:twoCellAnchor editAs="oneCell">
    <xdr:from>
      <xdr:col>10</xdr:col>
      <xdr:colOff>594334</xdr:colOff>
      <xdr:row>61</xdr:row>
      <xdr:rowOff>60959</xdr:rowOff>
    </xdr:from>
    <xdr:to>
      <xdr:col>10</xdr:col>
      <xdr:colOff>1203319</xdr:colOff>
      <xdr:row>63</xdr:row>
      <xdr:rowOff>137158</xdr:rowOff>
    </xdr:to>
    <xdr:pic>
      <xdr:nvPicPr>
        <xdr:cNvPr id="19" name="Graphique 18" descr="Pièces">
          <a:hlinkClick xmlns:r="http://schemas.openxmlformats.org/officeDocument/2006/relationships" r:id="rId25"/>
          <a:extLst>
            <a:ext uri="{FF2B5EF4-FFF2-40B4-BE49-F238E27FC236}">
              <a16:creationId xmlns:a16="http://schemas.microsoft.com/office/drawing/2014/main" id="{C4FE4A01-97D8-45AF-9E9C-3C159B409593}"/>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 uri="{96DAC541-7B7A-43D3-8B79-37D633B846F1}">
              <asvg:svgBlip xmlns:asvg="http://schemas.microsoft.com/office/drawing/2016/SVG/main" r:embed="rId27"/>
            </a:ext>
          </a:extLst>
        </a:blip>
        <a:stretch>
          <a:fillRect/>
        </a:stretch>
      </xdr:blipFill>
      <xdr:spPr>
        <a:xfrm>
          <a:off x="12119584" y="14729459"/>
          <a:ext cx="608985" cy="628649"/>
        </a:xfrm>
        <a:prstGeom prst="rect">
          <a:avLst/>
        </a:prstGeom>
      </xdr:spPr>
    </xdr:pic>
    <xdr:clientData/>
  </xdr:twoCellAnchor>
  <xdr:twoCellAnchor editAs="oneCell">
    <xdr:from>
      <xdr:col>10</xdr:col>
      <xdr:colOff>594610</xdr:colOff>
      <xdr:row>55</xdr:row>
      <xdr:rowOff>91440</xdr:rowOff>
    </xdr:from>
    <xdr:to>
      <xdr:col>10</xdr:col>
      <xdr:colOff>1203042</xdr:colOff>
      <xdr:row>59</xdr:row>
      <xdr:rowOff>16649</xdr:rowOff>
    </xdr:to>
    <xdr:pic>
      <xdr:nvPicPr>
        <xdr:cNvPr id="28" name="Graphique 27" descr="Statistiques">
          <a:hlinkClick xmlns:r="http://schemas.openxmlformats.org/officeDocument/2006/relationships" r:id="rId28"/>
          <a:extLst>
            <a:ext uri="{FF2B5EF4-FFF2-40B4-BE49-F238E27FC236}">
              <a16:creationId xmlns:a16="http://schemas.microsoft.com/office/drawing/2014/main" id="{2895082E-1D57-4DD3-8C6E-BF44569AEF8B}"/>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 uri="{96DAC541-7B7A-43D3-8B79-37D633B846F1}">
              <asvg:svgBlip xmlns:asvg="http://schemas.microsoft.com/office/drawing/2016/SVG/main" r:embed="rId30"/>
            </a:ext>
          </a:extLst>
        </a:blip>
        <a:stretch>
          <a:fillRect/>
        </a:stretch>
      </xdr:blipFill>
      <xdr:spPr>
        <a:xfrm>
          <a:off x="12119860" y="13655040"/>
          <a:ext cx="608432" cy="630059"/>
        </a:xfrm>
        <a:prstGeom prst="rect">
          <a:avLst/>
        </a:prstGeom>
      </xdr:spPr>
    </xdr:pic>
    <xdr:clientData/>
  </xdr:twoCellAnchor>
  <xdr:twoCellAnchor editAs="oneCell">
    <xdr:from>
      <xdr:col>10</xdr:col>
      <xdr:colOff>580692</xdr:colOff>
      <xdr:row>13</xdr:row>
      <xdr:rowOff>180974</xdr:rowOff>
    </xdr:from>
    <xdr:to>
      <xdr:col>10</xdr:col>
      <xdr:colOff>1203626</xdr:colOff>
      <xdr:row>16</xdr:row>
      <xdr:rowOff>36054</xdr:rowOff>
    </xdr:to>
    <xdr:pic>
      <xdr:nvPicPr>
        <xdr:cNvPr id="15" name="Graphique 14" descr="Grouper">
          <a:hlinkClick xmlns:r="http://schemas.openxmlformats.org/officeDocument/2006/relationships" r:id="rId7"/>
          <a:extLst>
            <a:ext uri="{FF2B5EF4-FFF2-40B4-BE49-F238E27FC236}">
              <a16:creationId xmlns:a16="http://schemas.microsoft.com/office/drawing/2014/main" id="{B561A5E0-7279-47CA-B6CA-24E60C6847E8}"/>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2105942" y="4810124"/>
          <a:ext cx="622934" cy="655180"/>
        </a:xfrm>
        <a:prstGeom prst="rect">
          <a:avLst/>
        </a:prstGeom>
      </xdr:spPr>
    </xdr:pic>
    <xdr:clientData/>
  </xdr:twoCellAnchor>
  <xdr:twoCellAnchor editAs="oneCell">
    <xdr:from>
      <xdr:col>10</xdr:col>
      <xdr:colOff>555093</xdr:colOff>
      <xdr:row>50</xdr:row>
      <xdr:rowOff>1905</xdr:rowOff>
    </xdr:from>
    <xdr:to>
      <xdr:col>10</xdr:col>
      <xdr:colOff>1234939</xdr:colOff>
      <xdr:row>54</xdr:row>
      <xdr:rowOff>56415</xdr:rowOff>
    </xdr:to>
    <xdr:pic>
      <xdr:nvPicPr>
        <xdr:cNvPr id="16" name="Graphique 15" descr="Tracteur">
          <a:hlinkClick xmlns:r="http://schemas.openxmlformats.org/officeDocument/2006/relationships" r:id="rId10"/>
          <a:extLst>
            <a:ext uri="{FF2B5EF4-FFF2-40B4-BE49-F238E27FC236}">
              <a16:creationId xmlns:a16="http://schemas.microsoft.com/office/drawing/2014/main" id="{F8B51ADF-FF94-4A82-8F9A-8A7987EB0855}"/>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12080343" y="12651105"/>
          <a:ext cx="679846" cy="683161"/>
        </a:xfrm>
        <a:prstGeom prst="rect">
          <a:avLst/>
        </a:prstGeom>
      </xdr:spPr>
    </xdr:pic>
    <xdr:clientData/>
  </xdr:twoCellAnchor>
  <xdr:twoCellAnchor editAs="oneCell">
    <xdr:from>
      <xdr:col>1</xdr:col>
      <xdr:colOff>140970</xdr:colOff>
      <xdr:row>0</xdr:row>
      <xdr:rowOff>135255</xdr:rowOff>
    </xdr:from>
    <xdr:to>
      <xdr:col>4</xdr:col>
      <xdr:colOff>175131</xdr:colOff>
      <xdr:row>0</xdr:row>
      <xdr:rowOff>929640</xdr:rowOff>
    </xdr:to>
    <xdr:pic>
      <xdr:nvPicPr>
        <xdr:cNvPr id="3" name="Image 2">
          <a:extLst>
            <a:ext uri="{FF2B5EF4-FFF2-40B4-BE49-F238E27FC236}">
              <a16:creationId xmlns:a16="http://schemas.microsoft.com/office/drawing/2014/main" id="{2F5873E3-DB7E-42D6-9119-21719215624F}"/>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283845" y="135255"/>
          <a:ext cx="1891536" cy="784860"/>
        </a:xfrm>
        <a:prstGeom prst="rect">
          <a:avLst/>
        </a:prstGeom>
      </xdr:spPr>
    </xdr:pic>
    <xdr:clientData/>
  </xdr:twoCellAnchor>
  <xdr:twoCellAnchor editAs="oneCell">
    <xdr:from>
      <xdr:col>8</xdr:col>
      <xdr:colOff>421341</xdr:colOff>
      <xdr:row>0</xdr:row>
      <xdr:rowOff>20294</xdr:rowOff>
    </xdr:from>
    <xdr:to>
      <xdr:col>11</xdr:col>
      <xdr:colOff>8965</xdr:colOff>
      <xdr:row>0</xdr:row>
      <xdr:rowOff>1028823</xdr:rowOff>
    </xdr:to>
    <xdr:pic>
      <xdr:nvPicPr>
        <xdr:cNvPr id="4" name="Image 3">
          <a:extLst>
            <a:ext uri="{FF2B5EF4-FFF2-40B4-BE49-F238E27FC236}">
              <a16:creationId xmlns:a16="http://schemas.microsoft.com/office/drawing/2014/main" id="{619CB908-FCBC-4EDB-B82D-4EE7794E6835}"/>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5512506" y="20294"/>
          <a:ext cx="7768657" cy="10085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3"/>
  <sheetViews>
    <sheetView showGridLines="0" showRowColHeaders="0" tabSelected="1" zoomScale="91" zoomScaleNormal="91" zoomScaleSheetLayoutView="70" workbookViewId="0">
      <selection activeCell="H15" sqref="H15:H16"/>
    </sheetView>
  </sheetViews>
  <sheetFormatPr baseColWidth="10" defaultRowHeight="14.4" x14ac:dyDescent="0.3"/>
  <cols>
    <col min="1" max="1" width="1.109375" style="36" customWidth="1"/>
    <col min="2" max="2" width="3.33203125" style="4" customWidth="1"/>
    <col min="3" max="3" width="3.33203125" customWidth="1"/>
    <col min="4" max="4" width="20.109375" customWidth="1"/>
    <col min="5" max="5" width="18.33203125" style="1" customWidth="1"/>
    <col min="6" max="6" width="17.44140625" style="1" customWidth="1"/>
    <col min="7" max="7" width="2.109375" style="1" customWidth="1"/>
    <col min="8" max="8" width="8.5546875" customWidth="1"/>
    <col min="9" max="9" width="43.33203125" customWidth="1"/>
    <col min="10" max="10" width="54.44140625" customWidth="1"/>
    <col min="11" max="11" width="21.44140625" customWidth="1"/>
    <col min="12" max="12" width="1.109375" style="36" customWidth="1"/>
  </cols>
  <sheetData>
    <row r="1" spans="1:12" s="9" customFormat="1" ht="81.599999999999994" customHeight="1" x14ac:dyDescent="0.3">
      <c r="A1" s="35"/>
      <c r="B1" s="7"/>
      <c r="C1" s="6"/>
      <c r="D1" s="6"/>
      <c r="E1" s="8"/>
      <c r="F1" s="8"/>
      <c r="G1" s="8"/>
      <c r="H1" s="6"/>
      <c r="I1" s="6"/>
      <c r="J1" s="6"/>
      <c r="K1" s="6"/>
      <c r="L1" s="35"/>
    </row>
    <row r="2" spans="1:12" s="60" customFormat="1" ht="7.5" customHeight="1" x14ac:dyDescent="0.3">
      <c r="A2" s="37"/>
      <c r="B2" s="39"/>
      <c r="C2" s="37"/>
      <c r="D2" s="37"/>
      <c r="E2" s="40"/>
      <c r="F2" s="40"/>
      <c r="G2" s="40"/>
      <c r="H2" s="37"/>
      <c r="I2" s="37"/>
      <c r="J2" s="37"/>
      <c r="K2" s="37"/>
      <c r="L2" s="37"/>
    </row>
    <row r="3" spans="1:12" ht="27.6" x14ac:dyDescent="0.45">
      <c r="A3" s="38"/>
      <c r="B3" s="43" t="s">
        <v>0</v>
      </c>
      <c r="C3" s="44"/>
      <c r="D3" s="44"/>
      <c r="E3" s="45"/>
      <c r="F3" s="45"/>
      <c r="G3" s="45"/>
      <c r="H3" s="44"/>
      <c r="I3" s="44"/>
      <c r="J3" s="44"/>
      <c r="K3" s="46"/>
      <c r="L3" s="38"/>
    </row>
    <row r="4" spans="1:12" ht="25.95" customHeight="1" x14ac:dyDescent="0.3">
      <c r="A4" s="38"/>
      <c r="B4" s="47"/>
      <c r="C4" s="59" t="s">
        <v>25</v>
      </c>
      <c r="D4" s="58"/>
      <c r="E4" s="56"/>
      <c r="F4" s="56"/>
      <c r="G4" s="56"/>
      <c r="H4" s="55"/>
      <c r="I4" s="57"/>
      <c r="J4" s="48"/>
      <c r="K4" s="46"/>
      <c r="L4" s="38"/>
    </row>
    <row r="5" spans="1:12" ht="48.6" customHeight="1" x14ac:dyDescent="0.3">
      <c r="A5" s="38"/>
      <c r="B5" s="83" t="s">
        <v>73</v>
      </c>
      <c r="C5" s="83"/>
      <c r="D5" s="83"/>
      <c r="E5" s="83"/>
      <c r="F5" s="83"/>
      <c r="G5" s="83"/>
      <c r="H5" s="83"/>
      <c r="I5" s="83"/>
      <c r="J5" s="83"/>
      <c r="K5" s="83"/>
      <c r="L5" s="38"/>
    </row>
    <row r="6" spans="1:12" ht="7.2" customHeight="1" x14ac:dyDescent="0.3">
      <c r="A6" s="38"/>
      <c r="B6" s="65"/>
      <c r="C6" s="34"/>
      <c r="D6" s="34"/>
      <c r="E6" s="66"/>
      <c r="F6" s="66"/>
      <c r="G6" s="66"/>
      <c r="H6" s="34"/>
      <c r="I6" s="34"/>
      <c r="J6" s="34"/>
      <c r="K6" s="34"/>
      <c r="L6" s="38"/>
    </row>
    <row r="7" spans="1:12" ht="21" customHeight="1" x14ac:dyDescent="0.35">
      <c r="A7" s="30"/>
      <c r="B7" s="49" t="s">
        <v>1</v>
      </c>
      <c r="C7" s="50"/>
      <c r="D7" s="50"/>
      <c r="E7" s="51"/>
      <c r="F7" s="51"/>
      <c r="G7" s="51"/>
      <c r="H7" s="50"/>
      <c r="I7" s="50"/>
      <c r="J7" s="50"/>
      <c r="K7" s="50"/>
      <c r="L7" s="31"/>
    </row>
    <row r="8" spans="1:12" ht="24.75" customHeight="1" thickBot="1" x14ac:dyDescent="0.35">
      <c r="A8" s="30"/>
      <c r="B8" s="12"/>
      <c r="C8" s="10"/>
      <c r="D8" s="10"/>
      <c r="E8" s="11"/>
      <c r="F8" s="11"/>
      <c r="G8" s="11"/>
      <c r="H8" s="10"/>
      <c r="I8" s="10"/>
      <c r="K8" s="68" t="s">
        <v>72</v>
      </c>
      <c r="L8" s="67"/>
    </row>
    <row r="9" spans="1:12" s="2" customFormat="1" ht="18" customHeight="1" x14ac:dyDescent="0.3">
      <c r="A9" s="31"/>
      <c r="B9" s="13"/>
      <c r="C9" s="14"/>
      <c r="D9" s="94" t="s">
        <v>45</v>
      </c>
      <c r="E9" s="94"/>
      <c r="F9" s="94"/>
      <c r="G9" s="15"/>
      <c r="H9" s="87"/>
      <c r="I9" s="90" t="str">
        <f>IF(ISBLANK(H9),"",IF(H9="oui","",'Choix questions'!B10))</f>
        <v/>
      </c>
      <c r="J9" s="91"/>
      <c r="K9" s="14"/>
      <c r="L9" s="31"/>
    </row>
    <row r="10" spans="1:12" s="2" customFormat="1" ht="21" customHeight="1" thickBot="1" x14ac:dyDescent="0.35">
      <c r="A10" s="31"/>
      <c r="B10" s="13"/>
      <c r="C10" s="14"/>
      <c r="D10" s="94"/>
      <c r="E10" s="94"/>
      <c r="F10" s="94"/>
      <c r="G10" s="15"/>
      <c r="H10" s="88"/>
      <c r="I10" s="85" t="str">
        <f>IF(ISBLANK(H9),"",IF(H9="oui","",'Choix questions'!$B$8))</f>
        <v/>
      </c>
      <c r="J10" s="86"/>
      <c r="K10" s="14"/>
      <c r="L10" s="31"/>
    </row>
    <row r="11" spans="1:12" s="2" customFormat="1" ht="30" customHeight="1" x14ac:dyDescent="0.3">
      <c r="A11" s="31"/>
      <c r="B11" s="13"/>
      <c r="C11" s="14"/>
      <c r="D11" s="89" t="s">
        <v>46</v>
      </c>
      <c r="E11" s="89"/>
      <c r="F11" s="89"/>
      <c r="G11" s="15"/>
      <c r="H11" s="87"/>
      <c r="I11" s="90" t="str">
        <f>IF(ISBLANK(H11),"",IF(H11="oui","",'Choix questions'!B11))</f>
        <v/>
      </c>
      <c r="J11" s="91"/>
      <c r="K11" s="14"/>
      <c r="L11" s="31"/>
    </row>
    <row r="12" spans="1:12" s="2" customFormat="1" ht="15" thickBot="1" x14ac:dyDescent="0.35">
      <c r="A12" s="31"/>
      <c r="B12" s="13"/>
      <c r="C12" s="14"/>
      <c r="D12" s="89"/>
      <c r="E12" s="89"/>
      <c r="F12" s="89"/>
      <c r="G12" s="15"/>
      <c r="H12" s="88"/>
      <c r="I12" s="85" t="str">
        <f>IF(ISBLANK(H11),"",IF(H11="oui","",'Choix questions'!$B$8))</f>
        <v/>
      </c>
      <c r="J12" s="86"/>
      <c r="K12" s="14"/>
      <c r="L12" s="31"/>
    </row>
    <row r="13" spans="1:12" s="2" customFormat="1" ht="27" customHeight="1" x14ac:dyDescent="0.3">
      <c r="A13" s="31"/>
      <c r="B13" s="13"/>
      <c r="C13" s="14"/>
      <c r="D13" s="89" t="s">
        <v>47</v>
      </c>
      <c r="E13" s="89"/>
      <c r="F13" s="89"/>
      <c r="G13" s="15"/>
      <c r="H13" s="87"/>
      <c r="I13" s="92" t="str">
        <f>IF(ISBLANK(H13),"",IF(H13="oui","",'Choix questions'!B12))</f>
        <v/>
      </c>
      <c r="J13" s="93"/>
      <c r="K13" s="14"/>
      <c r="L13" s="31"/>
    </row>
    <row r="14" spans="1:12" s="2" customFormat="1" ht="15" thickBot="1" x14ac:dyDescent="0.35">
      <c r="A14" s="31"/>
      <c r="B14" s="13"/>
      <c r="C14" s="14"/>
      <c r="D14" s="89"/>
      <c r="E14" s="89"/>
      <c r="F14" s="89"/>
      <c r="G14" s="15"/>
      <c r="H14" s="88"/>
      <c r="I14" s="85" t="str">
        <f>IF(ISBLANK(H13),"",IF(H13="oui","",'Choix questions'!$B$8))</f>
        <v/>
      </c>
      <c r="J14" s="86"/>
      <c r="K14" s="14"/>
      <c r="L14" s="31"/>
    </row>
    <row r="15" spans="1:12" s="2" customFormat="1" ht="29.4" customHeight="1" x14ac:dyDescent="0.3">
      <c r="A15" s="31"/>
      <c r="B15" s="13"/>
      <c r="C15" s="14"/>
      <c r="D15" s="89" t="s">
        <v>48</v>
      </c>
      <c r="E15" s="89"/>
      <c r="F15" s="89"/>
      <c r="G15" s="15"/>
      <c r="H15" s="87"/>
      <c r="I15" s="92" t="str">
        <f>IF(ISBLANK(H15),"",IF(H15="oui","",'Choix questions'!B13))</f>
        <v/>
      </c>
      <c r="J15" s="93"/>
      <c r="K15" s="14"/>
      <c r="L15" s="31"/>
    </row>
    <row r="16" spans="1:12" s="2" customFormat="1" ht="15" thickBot="1" x14ac:dyDescent="0.35">
      <c r="A16" s="31"/>
      <c r="B16" s="13"/>
      <c r="C16" s="14"/>
      <c r="D16" s="89"/>
      <c r="E16" s="89"/>
      <c r="F16" s="89"/>
      <c r="G16" s="15"/>
      <c r="H16" s="88"/>
      <c r="I16" s="85" t="str">
        <f>IF(ISBLANK(H15),"",IF(H15="oui","",'Choix questions'!$B$8))</f>
        <v/>
      </c>
      <c r="J16" s="86"/>
      <c r="K16" s="14"/>
      <c r="L16" s="31"/>
    </row>
    <row r="17" spans="1:12" s="2" customFormat="1" ht="10.199999999999999" customHeight="1" x14ac:dyDescent="0.3">
      <c r="A17" s="31"/>
      <c r="B17" s="13"/>
      <c r="C17" s="14"/>
      <c r="D17" s="70"/>
      <c r="E17" s="70"/>
      <c r="F17" s="70"/>
      <c r="G17" s="15"/>
      <c r="H17" s="77"/>
      <c r="I17" s="69"/>
      <c r="J17" s="69"/>
      <c r="K17" s="14"/>
      <c r="L17" s="31"/>
    </row>
    <row r="18" spans="1:12" s="2" customFormat="1" ht="21.75" customHeight="1" x14ac:dyDescent="0.35">
      <c r="A18" s="31"/>
      <c r="B18" s="49" t="s">
        <v>49</v>
      </c>
      <c r="C18" s="50"/>
      <c r="D18" s="50"/>
      <c r="E18" s="51"/>
      <c r="F18" s="51"/>
      <c r="G18" s="51"/>
      <c r="H18" s="50"/>
      <c r="I18" s="50"/>
      <c r="J18" s="50"/>
      <c r="K18" s="52"/>
      <c r="L18" s="31"/>
    </row>
    <row r="19" spans="1:12" s="2" customFormat="1" ht="9.6" customHeight="1" thickBot="1" x14ac:dyDescent="0.35">
      <c r="A19" s="31"/>
      <c r="B19" s="12"/>
      <c r="C19" s="10"/>
      <c r="D19" s="10"/>
      <c r="E19" s="11"/>
      <c r="F19" s="11"/>
      <c r="G19" s="11"/>
      <c r="H19" s="10"/>
      <c r="I19" s="10"/>
      <c r="J19" s="10"/>
      <c r="K19" s="14"/>
      <c r="L19" s="31"/>
    </row>
    <row r="20" spans="1:12" s="2" customFormat="1" ht="16.2" customHeight="1" thickBot="1" x14ac:dyDescent="0.35">
      <c r="A20" s="31"/>
      <c r="B20" s="12"/>
      <c r="C20" s="10"/>
      <c r="D20" s="78"/>
      <c r="E20" s="11"/>
      <c r="F20" s="84" t="str">
        <f>IF(ISBLANK(D20),"",IF(D20="oui",'Choix questions'!$B$14,'Choix questions'!$B$15))</f>
        <v/>
      </c>
      <c r="G20" s="84"/>
      <c r="H20" s="84"/>
      <c r="I20" s="84"/>
      <c r="J20" s="84"/>
      <c r="K20" s="14"/>
      <c r="L20" s="31"/>
    </row>
    <row r="21" spans="1:12" ht="63.75" customHeight="1" x14ac:dyDescent="0.3">
      <c r="A21" s="30"/>
      <c r="B21" s="12"/>
      <c r="C21" s="10"/>
      <c r="D21" s="10"/>
      <c r="E21" s="11"/>
      <c r="F21" s="84"/>
      <c r="G21" s="84"/>
      <c r="H21" s="84"/>
      <c r="I21" s="84"/>
      <c r="J21" s="84"/>
      <c r="K21" s="10"/>
      <c r="L21" s="30"/>
    </row>
    <row r="22" spans="1:12" x14ac:dyDescent="0.3">
      <c r="A22" s="30"/>
      <c r="B22" s="12"/>
      <c r="C22" s="10"/>
      <c r="D22" s="10"/>
      <c r="E22" s="11"/>
      <c r="F22" s="80" t="str">
        <f>IF(ISBLANK(D20),"",'Choix questions'!$B$8)</f>
        <v/>
      </c>
      <c r="G22" s="80"/>
      <c r="H22" s="80"/>
      <c r="I22" s="80"/>
      <c r="J22" s="80"/>
      <c r="K22" s="10"/>
      <c r="L22" s="30"/>
    </row>
    <row r="23" spans="1:12" ht="9.6" customHeight="1" x14ac:dyDescent="0.3">
      <c r="A23" s="30"/>
      <c r="B23" s="12"/>
      <c r="C23" s="10"/>
      <c r="D23" s="10"/>
      <c r="E23" s="11"/>
      <c r="F23" s="16"/>
      <c r="G23" s="16"/>
      <c r="H23" s="16"/>
      <c r="I23" s="16"/>
      <c r="J23" s="16"/>
      <c r="K23" s="10"/>
      <c r="L23" s="30"/>
    </row>
    <row r="24" spans="1:12" ht="21.75" customHeight="1" x14ac:dyDescent="0.35">
      <c r="A24" s="30"/>
      <c r="B24" s="49" t="s">
        <v>12</v>
      </c>
      <c r="C24" s="50"/>
      <c r="D24" s="50"/>
      <c r="E24" s="51"/>
      <c r="F24" s="51"/>
      <c r="G24" s="51"/>
      <c r="H24" s="50"/>
      <c r="I24" s="50"/>
      <c r="J24" s="50"/>
      <c r="K24" s="52"/>
      <c r="L24" s="30"/>
    </row>
    <row r="25" spans="1:12" ht="9.6" customHeight="1" thickBot="1" x14ac:dyDescent="0.35">
      <c r="A25" s="30"/>
      <c r="B25" s="12"/>
      <c r="C25" s="10"/>
      <c r="D25" s="10"/>
      <c r="E25" s="11"/>
      <c r="F25" s="11"/>
      <c r="G25" s="11"/>
      <c r="H25" s="10"/>
      <c r="I25" s="10"/>
      <c r="J25" s="10"/>
      <c r="K25" s="10"/>
      <c r="L25" s="30"/>
    </row>
    <row r="26" spans="1:12" ht="14.4" customHeight="1" thickBot="1" x14ac:dyDescent="0.35">
      <c r="A26" s="30"/>
      <c r="B26" s="12"/>
      <c r="C26" s="10"/>
      <c r="D26" s="78"/>
      <c r="E26" s="11"/>
      <c r="F26" s="84" t="str">
        <f>IF(ISBLANK(D26),"",IF(D26="oui",'Choix questions'!$B$16,'Choix questions'!$B$17))</f>
        <v/>
      </c>
      <c r="G26" s="84"/>
      <c r="H26" s="84"/>
      <c r="I26" s="84"/>
      <c r="J26" s="84"/>
      <c r="K26" s="10"/>
      <c r="L26" s="30"/>
    </row>
    <row r="27" spans="1:12" x14ac:dyDescent="0.3">
      <c r="A27" s="30"/>
      <c r="B27" s="12"/>
      <c r="C27" s="10"/>
      <c r="D27" s="10"/>
      <c r="E27" s="11"/>
      <c r="F27" s="84"/>
      <c r="G27" s="84"/>
      <c r="H27" s="84"/>
      <c r="I27" s="84"/>
      <c r="J27" s="84"/>
      <c r="K27" s="10"/>
      <c r="L27" s="30"/>
    </row>
    <row r="28" spans="1:12" x14ac:dyDescent="0.3">
      <c r="A28" s="30"/>
      <c r="B28" s="12"/>
      <c r="C28" s="10"/>
      <c r="D28" s="10"/>
      <c r="E28" s="11"/>
      <c r="F28" s="80" t="str">
        <f>IF($D$26="non",'Choix questions'!$B$8,"")</f>
        <v/>
      </c>
      <c r="G28" s="80"/>
      <c r="H28" s="80"/>
      <c r="I28" s="80"/>
      <c r="J28" s="80"/>
      <c r="K28" s="10"/>
      <c r="L28" s="30"/>
    </row>
    <row r="29" spans="1:12" ht="9.6" customHeight="1" x14ac:dyDescent="0.3">
      <c r="A29" s="30"/>
      <c r="B29" s="12"/>
      <c r="C29" s="10"/>
      <c r="D29" s="10"/>
      <c r="E29" s="11"/>
      <c r="F29" s="18"/>
      <c r="G29" s="18"/>
      <c r="H29" s="18"/>
      <c r="I29" s="18"/>
      <c r="J29" s="18"/>
      <c r="K29" s="10"/>
      <c r="L29" s="30"/>
    </row>
    <row r="30" spans="1:12" ht="21.75" customHeight="1" x14ac:dyDescent="0.35">
      <c r="A30" s="30"/>
      <c r="B30" s="49" t="s">
        <v>64</v>
      </c>
      <c r="C30" s="50"/>
      <c r="D30" s="50"/>
      <c r="E30" s="51"/>
      <c r="F30" s="51"/>
      <c r="G30" s="51"/>
      <c r="H30" s="50"/>
      <c r="I30" s="50"/>
      <c r="J30" s="50"/>
      <c r="K30" s="52"/>
      <c r="L30" s="32"/>
    </row>
    <row r="31" spans="1:12" ht="9.6" customHeight="1" thickBot="1" x14ac:dyDescent="0.35">
      <c r="A31" s="30"/>
      <c r="B31" s="12"/>
      <c r="C31" s="10"/>
      <c r="D31" s="10"/>
      <c r="E31" s="10"/>
      <c r="F31" s="10"/>
      <c r="G31" s="11"/>
      <c r="H31" s="11"/>
      <c r="I31" s="10"/>
      <c r="J31" s="10"/>
      <c r="K31" s="10"/>
      <c r="L31" s="33"/>
    </row>
    <row r="32" spans="1:12" ht="16.2" customHeight="1" thickBot="1" x14ac:dyDescent="0.35">
      <c r="A32" s="30"/>
      <c r="B32" s="12"/>
      <c r="C32" s="10"/>
      <c r="D32" s="78"/>
      <c r="E32" s="11"/>
      <c r="F32" s="84" t="str">
        <f>IF(ISBLANK(D32),"",IF(D32="oui",'Choix questions'!$B$18,'Choix questions'!$B$19))</f>
        <v/>
      </c>
      <c r="G32" s="84"/>
      <c r="H32" s="84"/>
      <c r="I32" s="84"/>
      <c r="J32" s="84"/>
      <c r="K32" s="19"/>
      <c r="L32" s="33"/>
    </row>
    <row r="33" spans="1:12" ht="41.4" customHeight="1" x14ac:dyDescent="0.3">
      <c r="A33" s="30"/>
      <c r="B33" s="12"/>
      <c r="C33" s="10"/>
      <c r="D33" s="10"/>
      <c r="E33" s="20"/>
      <c r="F33" s="84"/>
      <c r="G33" s="84"/>
      <c r="H33" s="84"/>
      <c r="I33" s="84"/>
      <c r="J33" s="84"/>
      <c r="K33" s="19"/>
      <c r="L33" s="33"/>
    </row>
    <row r="34" spans="1:12" x14ac:dyDescent="0.3">
      <c r="A34" s="30"/>
      <c r="B34" s="12"/>
      <c r="C34" s="10"/>
      <c r="D34" s="10"/>
      <c r="E34" s="20"/>
      <c r="F34" s="80" t="str">
        <f>IF(ISBLANK(D32),"",'Choix questions'!$B$8)</f>
        <v/>
      </c>
      <c r="G34" s="80"/>
      <c r="H34" s="80"/>
      <c r="I34" s="80"/>
      <c r="J34" s="80"/>
      <c r="K34" s="19"/>
      <c r="L34" s="33"/>
    </row>
    <row r="35" spans="1:12" ht="9.6" customHeight="1" x14ac:dyDescent="0.3">
      <c r="A35" s="30"/>
      <c r="B35" s="12"/>
      <c r="C35" s="10"/>
      <c r="D35" s="10"/>
      <c r="E35" s="20"/>
      <c r="F35" s="20"/>
      <c r="G35" s="11"/>
      <c r="H35" s="19"/>
      <c r="I35" s="19"/>
      <c r="J35" s="19"/>
      <c r="K35" s="19"/>
      <c r="L35" s="33"/>
    </row>
    <row r="36" spans="1:12" s="36" customFormat="1" ht="6.6" customHeight="1" x14ac:dyDescent="0.3">
      <c r="A36" s="30"/>
      <c r="B36" s="62"/>
      <c r="C36" s="33"/>
      <c r="D36" s="33"/>
      <c r="E36" s="33"/>
      <c r="F36" s="33"/>
      <c r="G36" s="42"/>
      <c r="H36" s="64"/>
      <c r="I36" s="64"/>
      <c r="J36" s="64"/>
      <c r="K36" s="64"/>
      <c r="L36" s="33"/>
    </row>
    <row r="37" spans="1:12" s="3" customFormat="1" ht="21.75" customHeight="1" x14ac:dyDescent="0.35">
      <c r="A37" s="34"/>
      <c r="B37" s="49" t="s">
        <v>24</v>
      </c>
      <c r="C37" s="50"/>
      <c r="D37" s="50"/>
      <c r="E37" s="51"/>
      <c r="F37" s="51"/>
      <c r="G37" s="51"/>
      <c r="H37" s="50"/>
      <c r="I37" s="53" t="s">
        <v>26</v>
      </c>
      <c r="J37" s="53" t="s">
        <v>27</v>
      </c>
      <c r="K37" s="52"/>
      <c r="L37" s="34"/>
    </row>
    <row r="38" spans="1:12" s="3" customFormat="1" ht="10.8" customHeight="1" x14ac:dyDescent="0.35">
      <c r="A38" s="34"/>
      <c r="B38" s="71"/>
      <c r="C38" s="72"/>
      <c r="D38" s="72"/>
      <c r="E38" s="73"/>
      <c r="F38" s="73"/>
      <c r="G38" s="73"/>
      <c r="H38" s="72"/>
      <c r="I38" s="74"/>
      <c r="J38" s="74"/>
      <c r="K38" s="75"/>
      <c r="L38" s="34"/>
    </row>
    <row r="39" spans="1:12" ht="14.4" customHeight="1" thickBot="1" x14ac:dyDescent="0.35">
      <c r="A39" s="30"/>
      <c r="B39" s="12"/>
      <c r="C39" s="10"/>
      <c r="D39" s="10"/>
      <c r="E39" s="82"/>
      <c r="F39" s="82"/>
      <c r="G39" s="82"/>
      <c r="H39" s="82"/>
      <c r="I39" s="84" t="str">
        <f>IF(ISBLANK(D40),"",IF(D40='Choix questions'!A20,'Choix questions'!B20,IF(D40='Choix questions'!A21,'Choix questions'!B21,IF(D40='Choix questions'!A22,'Choix questions'!B22,IF(D40='Choix questions'!A23,'Choix questions'!B23,'Choix questions'!B24)))))</f>
        <v/>
      </c>
      <c r="J39" s="84" t="str">
        <f>IF(ISBLANK(D40),"",IF(D40='Choix questions'!A20,'Choix questions'!C20,IF(D40='Choix questions'!A21,'Choix questions'!C21,IF(D40='Choix questions'!A22,'Choix questions'!C22,IF(D40='Choix questions'!A23,'Choix questions'!C23,'Choix questions'!C24)))))</f>
        <v/>
      </c>
      <c r="K39" s="10"/>
      <c r="L39" s="30"/>
    </row>
    <row r="40" spans="1:12" ht="16.2" customHeight="1" thickBot="1" x14ac:dyDescent="0.35">
      <c r="A40" s="30"/>
      <c r="B40" s="12"/>
      <c r="C40" s="20"/>
      <c r="D40" s="79"/>
      <c r="E40" s="82"/>
      <c r="F40" s="82"/>
      <c r="G40" s="82"/>
      <c r="H40" s="82"/>
      <c r="I40" s="84"/>
      <c r="J40" s="84"/>
      <c r="K40" s="10"/>
      <c r="L40" s="30"/>
    </row>
    <row r="41" spans="1:12" ht="51.75" customHeight="1" x14ac:dyDescent="0.3">
      <c r="A41" s="30"/>
      <c r="B41" s="12"/>
      <c r="C41" s="10"/>
      <c r="D41" s="10"/>
      <c r="E41" s="82"/>
      <c r="F41" s="82"/>
      <c r="G41" s="82"/>
      <c r="H41" s="82"/>
      <c r="I41" s="84"/>
      <c r="J41" s="84"/>
      <c r="K41" s="10"/>
      <c r="L41" s="30"/>
    </row>
    <row r="42" spans="1:12" x14ac:dyDescent="0.3">
      <c r="A42" s="30"/>
      <c r="B42" s="12"/>
      <c r="C42" s="10"/>
      <c r="D42" s="10"/>
      <c r="E42" s="21"/>
      <c r="F42" s="21"/>
      <c r="G42" s="21"/>
      <c r="H42" s="21"/>
      <c r="I42" s="80" t="str">
        <f>IF(ISBLANK(D40),"",'Choix questions'!$B$8)</f>
        <v/>
      </c>
      <c r="J42" s="80"/>
      <c r="K42" s="10"/>
      <c r="L42" s="30"/>
    </row>
    <row r="43" spans="1:12" ht="9.6" customHeight="1" x14ac:dyDescent="0.3">
      <c r="A43" s="30"/>
      <c r="B43" s="12"/>
      <c r="C43" s="10"/>
      <c r="D43" s="10"/>
      <c r="E43" s="21"/>
      <c r="F43" s="21"/>
      <c r="G43" s="21"/>
      <c r="H43" s="21"/>
      <c r="I43" s="22"/>
      <c r="J43" s="22"/>
      <c r="K43" s="10"/>
      <c r="L43" s="30"/>
    </row>
    <row r="44" spans="1:12" s="36" customFormat="1" ht="6.6" customHeight="1" x14ac:dyDescent="0.3">
      <c r="A44" s="30"/>
      <c r="B44" s="62"/>
      <c r="C44" s="30"/>
      <c r="D44" s="30"/>
      <c r="E44" s="63"/>
      <c r="F44" s="63"/>
      <c r="G44" s="63"/>
      <c r="H44" s="30"/>
      <c r="I44" s="30"/>
      <c r="J44" s="30"/>
      <c r="K44" s="30"/>
      <c r="L44" s="30"/>
    </row>
    <row r="45" spans="1:12" ht="21.75" customHeight="1" x14ac:dyDescent="0.35">
      <c r="A45" s="30"/>
      <c r="B45" s="49" t="s">
        <v>9</v>
      </c>
      <c r="C45" s="49"/>
      <c r="D45" s="49"/>
      <c r="E45" s="49"/>
      <c r="F45" s="49"/>
      <c r="G45" s="49"/>
      <c r="H45" s="49"/>
      <c r="I45" s="49"/>
      <c r="J45" s="49"/>
      <c r="K45" s="50"/>
      <c r="L45" s="30"/>
    </row>
    <row r="46" spans="1:12" ht="9.6" customHeight="1" thickBot="1" x14ac:dyDescent="0.35">
      <c r="A46" s="30"/>
      <c r="B46" s="12"/>
      <c r="C46" s="10"/>
      <c r="D46" s="10"/>
      <c r="E46" s="11"/>
      <c r="F46" s="11"/>
      <c r="G46" s="11"/>
      <c r="H46" s="10"/>
      <c r="I46" s="10"/>
      <c r="J46" s="10"/>
      <c r="K46" s="10"/>
      <c r="L46" s="30"/>
    </row>
    <row r="47" spans="1:12" ht="16.2" customHeight="1" thickBot="1" x14ac:dyDescent="0.35">
      <c r="A47" s="30"/>
      <c r="B47" s="12"/>
      <c r="C47" s="10"/>
      <c r="D47" s="78"/>
      <c r="E47" s="11"/>
      <c r="F47" s="81" t="str">
        <f>IF(ISBLANK(D47),"",IF(D47="oui","",'Choix questions'!B25))</f>
        <v/>
      </c>
      <c r="G47" s="81"/>
      <c r="H47" s="81"/>
      <c r="I47" s="81"/>
      <c r="J47" s="81"/>
      <c r="K47" s="10"/>
      <c r="L47" s="30"/>
    </row>
    <row r="48" spans="1:12" ht="16.2" customHeight="1" x14ac:dyDescent="0.3">
      <c r="A48" s="30"/>
      <c r="B48" s="12"/>
      <c r="C48" s="10"/>
      <c r="D48" s="23"/>
      <c r="E48" s="11"/>
      <c r="F48" s="80" t="str">
        <f>IF(D47="non",'Choix questions'!$B$8,"")</f>
        <v/>
      </c>
      <c r="G48" s="80"/>
      <c r="H48" s="80"/>
      <c r="I48" s="80"/>
      <c r="J48" s="80"/>
      <c r="K48" s="10"/>
      <c r="L48" s="30"/>
    </row>
    <row r="49" spans="1:12" s="61" customFormat="1" ht="9.6" customHeight="1" x14ac:dyDescent="0.3">
      <c r="A49" s="30"/>
      <c r="B49" s="12"/>
      <c r="C49" s="10"/>
      <c r="D49" s="10"/>
      <c r="E49" s="11"/>
      <c r="F49" s="11"/>
      <c r="G49" s="11"/>
      <c r="H49" s="10"/>
      <c r="I49" s="10"/>
      <c r="J49" s="10"/>
      <c r="K49" s="10"/>
      <c r="L49" s="30"/>
    </row>
    <row r="50" spans="1:12" ht="21.75" customHeight="1" x14ac:dyDescent="0.3">
      <c r="A50" s="30"/>
      <c r="B50" s="49" t="s">
        <v>50</v>
      </c>
      <c r="C50" s="49"/>
      <c r="D50" s="49"/>
      <c r="E50" s="49"/>
      <c r="F50" s="49"/>
      <c r="G50" s="49"/>
      <c r="H50" s="49"/>
      <c r="I50" s="49"/>
      <c r="J50" s="49"/>
      <c r="K50" s="49"/>
      <c r="L50" s="30"/>
    </row>
    <row r="51" spans="1:12" ht="9.6" customHeight="1" thickBot="1" x14ac:dyDescent="0.35">
      <c r="A51" s="30"/>
      <c r="B51" s="12"/>
      <c r="C51" s="10"/>
      <c r="D51" s="10"/>
      <c r="E51" s="11"/>
      <c r="F51" s="11"/>
      <c r="G51" s="11"/>
      <c r="H51" s="10"/>
      <c r="I51" s="10"/>
      <c r="J51" s="10"/>
      <c r="K51" s="10"/>
      <c r="L51" s="30"/>
    </row>
    <row r="52" spans="1:12" ht="16.2" customHeight="1" thickBot="1" x14ac:dyDescent="0.35">
      <c r="A52" s="30"/>
      <c r="B52" s="12"/>
      <c r="C52" s="10"/>
      <c r="D52" s="78"/>
      <c r="E52" s="11"/>
      <c r="F52" s="103" t="str">
        <f>IF(ISBLANK(D52),"",IF(D52="oui",'Choix questions'!$B$27,'Choix questions'!$B$28))</f>
        <v/>
      </c>
      <c r="G52" s="103"/>
      <c r="H52" s="103"/>
      <c r="I52" s="103"/>
      <c r="J52" s="103"/>
      <c r="K52" s="10"/>
      <c r="L52" s="30"/>
    </row>
    <row r="53" spans="1:12" ht="12.6" customHeight="1" x14ac:dyDescent="0.3">
      <c r="A53" s="30"/>
      <c r="B53" s="12"/>
      <c r="C53" s="10"/>
      <c r="D53" s="10"/>
      <c r="E53" s="11"/>
      <c r="F53" s="103"/>
      <c r="G53" s="103"/>
      <c r="H53" s="103"/>
      <c r="I53" s="103"/>
      <c r="J53" s="103"/>
      <c r="K53" s="10"/>
      <c r="L53" s="30"/>
    </row>
    <row r="54" spans="1:12" s="61" customFormat="1" ht="12" customHeight="1" x14ac:dyDescent="0.3">
      <c r="A54" s="30"/>
      <c r="B54" s="12"/>
      <c r="C54" s="10"/>
      <c r="D54" s="10"/>
      <c r="E54" s="11"/>
      <c r="F54" s="80" t="str">
        <f>IF(D52="non",'Choix questions'!$B$8,"")</f>
        <v/>
      </c>
      <c r="G54" s="80"/>
      <c r="H54" s="80"/>
      <c r="I54" s="80"/>
      <c r="J54" s="80"/>
      <c r="K54" s="10"/>
      <c r="L54" s="30"/>
    </row>
    <row r="55" spans="1:12" ht="21.75" customHeight="1" x14ac:dyDescent="0.3">
      <c r="A55" s="30"/>
      <c r="B55" s="49" t="s">
        <v>58</v>
      </c>
      <c r="C55" s="49"/>
      <c r="D55" s="49"/>
      <c r="E55" s="49"/>
      <c r="F55" s="49"/>
      <c r="G55" s="49"/>
      <c r="H55" s="49"/>
      <c r="I55" s="49"/>
      <c r="J55" s="49"/>
      <c r="K55" s="49"/>
      <c r="L55" s="30"/>
    </row>
    <row r="56" spans="1:12" ht="9.6" customHeight="1" thickBot="1" x14ac:dyDescent="0.35">
      <c r="A56" s="30"/>
      <c r="B56" s="12"/>
      <c r="C56" s="10"/>
      <c r="D56" s="10"/>
      <c r="E56" s="11"/>
      <c r="F56" s="11"/>
      <c r="G56" s="11"/>
      <c r="H56" s="10"/>
      <c r="I56" s="10"/>
      <c r="J56" s="10"/>
      <c r="K56" s="10"/>
      <c r="L56" s="30"/>
    </row>
    <row r="57" spans="1:12" ht="16.2" customHeight="1" thickBot="1" x14ac:dyDescent="0.35">
      <c r="A57" s="30"/>
      <c r="B57" s="12"/>
      <c r="C57" s="10"/>
      <c r="D57" s="78"/>
      <c r="E57" s="11"/>
      <c r="F57" s="81" t="str">
        <f>IF(ISBLANK(D57),"",IF(D57="oui",'Choix questions'!$B$29,'Choix questions'!$B$30))</f>
        <v/>
      </c>
      <c r="G57" s="81"/>
      <c r="H57" s="81"/>
      <c r="I57" s="81"/>
      <c r="J57" s="81"/>
      <c r="K57" s="10"/>
      <c r="L57" s="30"/>
    </row>
    <row r="58" spans="1:12" x14ac:dyDescent="0.3">
      <c r="A58" s="30"/>
      <c r="B58" s="12"/>
      <c r="C58" s="10"/>
      <c r="D58" s="11"/>
      <c r="E58" s="11"/>
      <c r="F58" s="81"/>
      <c r="G58" s="81"/>
      <c r="H58" s="81"/>
      <c r="I58" s="81"/>
      <c r="J58" s="81"/>
      <c r="K58" s="10"/>
      <c r="L58" s="30"/>
    </row>
    <row r="59" spans="1:12" s="61" customFormat="1" x14ac:dyDescent="0.3">
      <c r="A59" s="30"/>
      <c r="B59" s="12"/>
      <c r="C59" s="10"/>
      <c r="D59" s="11"/>
      <c r="E59" s="11"/>
      <c r="F59" s="80" t="str">
        <f>IF(D57="","",'Choix questions'!$B$8)</f>
        <v/>
      </c>
      <c r="G59" s="80"/>
      <c r="H59" s="80"/>
      <c r="I59" s="80"/>
      <c r="J59" s="80"/>
      <c r="K59" s="10"/>
      <c r="L59" s="30"/>
    </row>
    <row r="60" spans="1:12" ht="21.75" customHeight="1" x14ac:dyDescent="0.3">
      <c r="A60" s="30"/>
      <c r="B60" s="49" t="s">
        <v>53</v>
      </c>
      <c r="C60" s="49"/>
      <c r="D60" s="49"/>
      <c r="E60" s="49"/>
      <c r="F60" s="49"/>
      <c r="G60" s="49"/>
      <c r="H60" s="49"/>
      <c r="I60" s="49"/>
      <c r="J60" s="49"/>
      <c r="K60" s="49"/>
      <c r="L60" s="30"/>
    </row>
    <row r="61" spans="1:12" ht="9.6" customHeight="1" thickBot="1" x14ac:dyDescent="0.35">
      <c r="A61" s="30"/>
      <c r="B61" s="12"/>
      <c r="C61" s="10"/>
      <c r="D61" s="10"/>
      <c r="E61" s="11"/>
      <c r="F61" s="11"/>
      <c r="G61" s="11"/>
      <c r="H61" s="10"/>
      <c r="I61" s="10"/>
      <c r="J61" s="10"/>
      <c r="K61" s="10"/>
      <c r="L61" s="30"/>
    </row>
    <row r="62" spans="1:12" ht="16.2" customHeight="1" thickBot="1" x14ac:dyDescent="0.35">
      <c r="A62" s="30"/>
      <c r="B62" s="12"/>
      <c r="C62" s="10"/>
      <c r="D62" s="78"/>
      <c r="E62" s="11"/>
      <c r="F62" s="103" t="str">
        <f>IF(ISBLANK(D62),"",IF(D62="Stockage",'Choix questions'!$B$32,IF(D62="Conditionnement",'Choix questions'!$B$33,"")))</f>
        <v/>
      </c>
      <c r="G62" s="103"/>
      <c r="H62" s="103"/>
      <c r="I62" s="103"/>
      <c r="J62" s="103"/>
      <c r="K62" s="10"/>
      <c r="L62" s="30"/>
    </row>
    <row r="63" spans="1:12" ht="27" customHeight="1" x14ac:dyDescent="0.3">
      <c r="A63" s="30"/>
      <c r="B63" s="12"/>
      <c r="C63" s="10"/>
      <c r="D63" s="10"/>
      <c r="E63" s="11"/>
      <c r="F63" s="103"/>
      <c r="G63" s="103"/>
      <c r="H63" s="103"/>
      <c r="I63" s="103"/>
      <c r="J63" s="103"/>
      <c r="K63" s="10"/>
      <c r="L63" s="30"/>
    </row>
    <row r="64" spans="1:12" x14ac:dyDescent="0.3">
      <c r="A64" s="30"/>
      <c r="B64" s="12"/>
      <c r="C64" s="10"/>
      <c r="D64" s="10"/>
      <c r="E64" s="11"/>
      <c r="F64" s="80" t="str">
        <f>IF(ISBLANK(D62),"",IF(D62="non","",'Choix questions'!$B$8))</f>
        <v/>
      </c>
      <c r="G64" s="80"/>
      <c r="H64" s="80"/>
      <c r="I64" s="80"/>
      <c r="J64" s="80"/>
      <c r="K64" s="10"/>
      <c r="L64" s="30"/>
    </row>
    <row r="65" spans="1:12" ht="9.6" customHeight="1" x14ac:dyDescent="0.3">
      <c r="A65" s="30"/>
      <c r="B65" s="12"/>
      <c r="C65" s="10"/>
      <c r="D65" s="10"/>
      <c r="E65" s="11"/>
      <c r="F65" s="11"/>
      <c r="G65" s="11"/>
      <c r="H65" s="10"/>
      <c r="I65" s="24"/>
      <c r="J65" s="24"/>
      <c r="K65" s="10"/>
      <c r="L65" s="30"/>
    </row>
    <row r="66" spans="1:12" s="36" customFormat="1" ht="6.75" customHeight="1" x14ac:dyDescent="0.3">
      <c r="A66" s="30"/>
      <c r="B66" s="62"/>
      <c r="C66" s="30"/>
      <c r="D66" s="30"/>
      <c r="E66" s="63"/>
      <c r="F66" s="63"/>
      <c r="G66" s="63"/>
      <c r="H66" s="30"/>
      <c r="I66" s="30"/>
      <c r="J66" s="30"/>
      <c r="K66" s="30"/>
      <c r="L66" s="30"/>
    </row>
    <row r="67" spans="1:12" s="3" customFormat="1" ht="21.75" customHeight="1" x14ac:dyDescent="0.3">
      <c r="A67" s="34"/>
      <c r="B67" s="49" t="s">
        <v>13</v>
      </c>
      <c r="C67" s="49"/>
      <c r="D67" s="49"/>
      <c r="E67" s="49"/>
      <c r="F67" s="49"/>
      <c r="G67" s="49"/>
      <c r="H67" s="49"/>
      <c r="I67" s="54" t="s">
        <v>26</v>
      </c>
      <c r="J67" s="54" t="s">
        <v>27</v>
      </c>
      <c r="K67" s="49"/>
      <c r="L67" s="34"/>
    </row>
    <row r="68" spans="1:12" s="3" customFormat="1" ht="10.199999999999999" customHeight="1" x14ac:dyDescent="0.3">
      <c r="A68" s="34"/>
      <c r="B68" s="71"/>
      <c r="C68" s="71"/>
      <c r="D68" s="71"/>
      <c r="E68" s="71"/>
      <c r="F68" s="71"/>
      <c r="G68" s="71"/>
      <c r="H68" s="71"/>
      <c r="I68" s="76"/>
      <c r="J68" s="76"/>
      <c r="K68" s="71"/>
      <c r="L68" s="34"/>
    </row>
    <row r="69" spans="1:12" ht="15" thickBot="1" x14ac:dyDescent="0.35">
      <c r="A69" s="30"/>
      <c r="B69" s="12"/>
      <c r="C69" s="10"/>
      <c r="D69" s="10"/>
      <c r="E69" s="19"/>
      <c r="F69" s="19"/>
      <c r="G69" s="19"/>
      <c r="H69" s="19"/>
      <c r="I69" s="84" t="str">
        <f>IF(ISBLANK(D70),"",IF(D70='Choix questions'!A34,'Choix questions'!B34,'Choix questions'!B35))</f>
        <v/>
      </c>
      <c r="J69" s="84" t="str">
        <f>IF(ISBLANK(D70),"",IF(D70='Choix questions'!$A34,'Choix questions'!C34,'Choix questions'!C35))</f>
        <v/>
      </c>
      <c r="K69" s="10"/>
      <c r="L69" s="30"/>
    </row>
    <row r="70" spans="1:12" ht="28.2" customHeight="1" thickBot="1" x14ac:dyDescent="0.35">
      <c r="A70" s="30"/>
      <c r="B70" s="12"/>
      <c r="C70" s="10"/>
      <c r="D70" s="95"/>
      <c r="E70" s="96"/>
      <c r="F70" s="19"/>
      <c r="G70" s="19"/>
      <c r="H70" s="19"/>
      <c r="I70" s="84"/>
      <c r="J70" s="84"/>
      <c r="K70" s="10"/>
      <c r="L70" s="30"/>
    </row>
    <row r="71" spans="1:12" ht="13.2" customHeight="1" x14ac:dyDescent="0.3">
      <c r="A71" s="30"/>
      <c r="B71" s="12"/>
      <c r="C71" s="10"/>
      <c r="D71" s="10"/>
      <c r="E71" s="19"/>
      <c r="F71" s="19"/>
      <c r="G71" s="19"/>
      <c r="H71" s="19"/>
      <c r="I71" s="84"/>
      <c r="J71" s="84"/>
      <c r="K71" s="10"/>
      <c r="L71" s="30"/>
    </row>
    <row r="72" spans="1:12" ht="21" customHeight="1" x14ac:dyDescent="0.3">
      <c r="A72" s="30"/>
      <c r="B72" s="12"/>
      <c r="C72" s="10"/>
      <c r="D72" s="10"/>
      <c r="E72" s="19"/>
      <c r="F72" s="19"/>
      <c r="G72" s="19"/>
      <c r="H72" s="19"/>
      <c r="I72" s="80" t="str">
        <f>IF(ISBLANK(D70),"",IF(D70="non","",'Choix questions'!$B$8))</f>
        <v/>
      </c>
      <c r="J72" s="80"/>
      <c r="K72" s="10"/>
      <c r="L72" s="30"/>
    </row>
    <row r="73" spans="1:12" s="36" customFormat="1" ht="6" customHeight="1" x14ac:dyDescent="0.3">
      <c r="A73" s="30"/>
      <c r="B73" s="62"/>
      <c r="C73" s="30"/>
      <c r="D73" s="30"/>
      <c r="E73" s="63"/>
      <c r="F73" s="63"/>
      <c r="G73" s="63"/>
      <c r="H73" s="30"/>
      <c r="I73" s="30"/>
      <c r="J73" s="30"/>
      <c r="K73" s="30"/>
      <c r="L73" s="30"/>
    </row>
    <row r="74" spans="1:12" ht="21.75" customHeight="1" x14ac:dyDescent="0.3">
      <c r="A74" s="30"/>
      <c r="B74" s="49" t="s">
        <v>15</v>
      </c>
      <c r="C74" s="49"/>
      <c r="D74" s="49"/>
      <c r="E74" s="49"/>
      <c r="F74" s="49"/>
      <c r="G74" s="49"/>
      <c r="H74" s="49"/>
      <c r="I74" s="54" t="s">
        <v>26</v>
      </c>
      <c r="J74" s="54" t="s">
        <v>27</v>
      </c>
      <c r="K74" s="49"/>
      <c r="L74" s="30"/>
    </row>
    <row r="75" spans="1:12" ht="8.4" customHeight="1" x14ac:dyDescent="0.3">
      <c r="A75" s="30"/>
      <c r="B75" s="71"/>
      <c r="C75" s="71"/>
      <c r="D75" s="71"/>
      <c r="E75" s="71"/>
      <c r="F75" s="71"/>
      <c r="G75" s="71"/>
      <c r="H75" s="71"/>
      <c r="I75" s="76"/>
      <c r="J75" s="76"/>
      <c r="K75" s="71"/>
      <c r="L75" s="30"/>
    </row>
    <row r="76" spans="1:12" s="5" customFormat="1" ht="15" thickBot="1" x14ac:dyDescent="0.35">
      <c r="A76" s="30"/>
      <c r="B76" s="25"/>
      <c r="C76" s="26"/>
      <c r="D76" s="26"/>
      <c r="E76" s="27"/>
      <c r="F76" s="27"/>
      <c r="G76" s="27"/>
      <c r="H76" s="26"/>
      <c r="I76" s="84" t="str">
        <f>IF(ISBLANK(D77),"",IF(D77='Choix questions'!$A36,'Choix questions'!B36,'Choix questions'!B37))</f>
        <v/>
      </c>
      <c r="J76" s="84" t="str">
        <f>IF(ISBLANK(D77),"",IF(D77='Choix questions'!$A36,'Choix questions'!C36,'Choix questions'!C37))</f>
        <v/>
      </c>
      <c r="K76" s="17"/>
      <c r="L76" s="30"/>
    </row>
    <row r="77" spans="1:12" ht="14.4" customHeight="1" x14ac:dyDescent="0.3">
      <c r="A77" s="30"/>
      <c r="B77" s="12"/>
      <c r="C77" s="10"/>
      <c r="D77" s="97"/>
      <c r="E77" s="98"/>
      <c r="F77" s="11"/>
      <c r="G77" s="11"/>
      <c r="H77" s="10"/>
      <c r="I77" s="84"/>
      <c r="J77" s="84"/>
      <c r="K77" s="10"/>
      <c r="L77" s="30"/>
    </row>
    <row r="78" spans="1:12" ht="20.399999999999999" customHeight="1" thickBot="1" x14ac:dyDescent="0.35">
      <c r="A78" s="30"/>
      <c r="B78" s="12"/>
      <c r="C78" s="10"/>
      <c r="D78" s="99"/>
      <c r="E78" s="100"/>
      <c r="F78" s="28"/>
      <c r="G78" s="11"/>
      <c r="H78" s="19"/>
      <c r="I78" s="84"/>
      <c r="J78" s="84"/>
      <c r="K78" s="10"/>
      <c r="L78" s="30"/>
    </row>
    <row r="79" spans="1:12" ht="24.6" customHeight="1" x14ac:dyDescent="0.3">
      <c r="A79" s="30"/>
      <c r="B79" s="12"/>
      <c r="C79" s="10"/>
      <c r="D79" s="10"/>
      <c r="E79" s="11"/>
      <c r="F79" s="28"/>
      <c r="G79" s="11"/>
      <c r="H79" s="19"/>
      <c r="I79" s="84"/>
      <c r="J79" s="84"/>
      <c r="K79" s="10"/>
      <c r="L79" s="30"/>
    </row>
    <row r="80" spans="1:12" ht="19.95" customHeight="1" thickBot="1" x14ac:dyDescent="0.35">
      <c r="A80" s="30"/>
      <c r="B80" s="12"/>
      <c r="C80" s="10"/>
      <c r="D80" s="28"/>
      <c r="E80" s="28"/>
      <c r="F80" s="28"/>
      <c r="G80" s="11"/>
      <c r="H80" s="19"/>
      <c r="I80" s="80" t="str">
        <f>IF(ISBLANK(D77),"",IF(D77="non","",'Choix questions'!$B$8))</f>
        <v/>
      </c>
      <c r="J80" s="80"/>
      <c r="K80" s="10"/>
      <c r="L80" s="30"/>
    </row>
    <row r="81" spans="1:12" ht="39" customHeight="1" thickBot="1" x14ac:dyDescent="0.35">
      <c r="A81" s="30"/>
      <c r="B81" s="12"/>
      <c r="C81" s="10"/>
      <c r="D81" s="89" t="s">
        <v>62</v>
      </c>
      <c r="E81" s="89"/>
      <c r="F81" s="29"/>
      <c r="G81" s="15"/>
      <c r="H81" s="78"/>
      <c r="I81" s="101" t="str">
        <f>IF(ISBLANK(H81),"",IF(H81="oui","",'Choix questions'!B38))</f>
        <v/>
      </c>
      <c r="J81" s="102"/>
      <c r="K81" s="10"/>
      <c r="L81" s="30"/>
    </row>
    <row r="82" spans="1:12" ht="9.6" customHeight="1" x14ac:dyDescent="0.3">
      <c r="A82" s="30"/>
      <c r="B82" s="12"/>
      <c r="C82" s="10"/>
      <c r="D82" s="10"/>
      <c r="E82" s="11"/>
      <c r="F82" s="11"/>
      <c r="G82" s="19"/>
      <c r="H82" s="19"/>
      <c r="I82" s="19"/>
      <c r="J82" s="19"/>
      <c r="K82" s="10"/>
      <c r="L82" s="30"/>
    </row>
    <row r="83" spans="1:12" s="61" customFormat="1" ht="6.75" customHeight="1" x14ac:dyDescent="0.3">
      <c r="A83" s="30"/>
      <c r="B83" s="41"/>
      <c r="C83" s="33"/>
      <c r="D83" s="33"/>
      <c r="E83" s="42"/>
      <c r="F83" s="42"/>
      <c r="G83" s="42"/>
      <c r="H83" s="33"/>
      <c r="I83" s="33"/>
      <c r="J83" s="33"/>
      <c r="K83" s="33"/>
      <c r="L83" s="30"/>
    </row>
  </sheetData>
  <sheetProtection algorithmName="SHA-512" hashValue="WaOm2O6i886854sgY9Z1rgivOhIRk4+aIDVMLWR3wPKngc9norudW5xXQzHxJRHJQJuAYN2HJLzSTd+tQikjBQ==" saltValue="lu/Y8RkfTuwoVMYYdhvAXw==" spinCount="100000" sheet="1" selectLockedCells="1"/>
  <mergeCells count="45">
    <mergeCell ref="I10:J10"/>
    <mergeCell ref="F20:J21"/>
    <mergeCell ref="F26:J27"/>
    <mergeCell ref="F32:J33"/>
    <mergeCell ref="D81:E81"/>
    <mergeCell ref="D70:E70"/>
    <mergeCell ref="D77:E78"/>
    <mergeCell ref="D11:F12"/>
    <mergeCell ref="I81:J81"/>
    <mergeCell ref="J39:J41"/>
    <mergeCell ref="I69:I71"/>
    <mergeCell ref="J69:J71"/>
    <mergeCell ref="I39:I41"/>
    <mergeCell ref="F57:J58"/>
    <mergeCell ref="F62:J63"/>
    <mergeCell ref="F52:J53"/>
    <mergeCell ref="I80:J80"/>
    <mergeCell ref="I76:I79"/>
    <mergeCell ref="J76:J79"/>
    <mergeCell ref="I16:J16"/>
    <mergeCell ref="H15:H16"/>
    <mergeCell ref="F28:J28"/>
    <mergeCell ref="F22:J22"/>
    <mergeCell ref="I15:J15"/>
    <mergeCell ref="F34:J34"/>
    <mergeCell ref="I42:J42"/>
    <mergeCell ref="F48:J48"/>
    <mergeCell ref="F54:J54"/>
    <mergeCell ref="F59:J59"/>
    <mergeCell ref="F64:J64"/>
    <mergeCell ref="I72:J72"/>
    <mergeCell ref="F47:J47"/>
    <mergeCell ref="E39:H41"/>
    <mergeCell ref="B5:K5"/>
    <mergeCell ref="D15:F16"/>
    <mergeCell ref="H11:H12"/>
    <mergeCell ref="I12:J12"/>
    <mergeCell ref="D13:F14"/>
    <mergeCell ref="H13:H14"/>
    <mergeCell ref="I14:J14"/>
    <mergeCell ref="I9:J9"/>
    <mergeCell ref="I11:J11"/>
    <mergeCell ref="I13:J13"/>
    <mergeCell ref="D9:F10"/>
    <mergeCell ref="H9:H10"/>
  </mergeCells>
  <conditionalFormatting sqref="H9 E35:F35 D32 E33:E34 H11 H13 H15">
    <cfRule type="containsText" dxfId="17" priority="31" operator="containsText" text="OUI">
      <formula>NOT(ISERROR(SEARCH("OUI",D9)))</formula>
    </cfRule>
    <cfRule type="cellIs" dxfId="16" priority="32" operator="equal">
      <formula>"NON"</formula>
    </cfRule>
  </conditionalFormatting>
  <conditionalFormatting sqref="D47:D48">
    <cfRule type="containsText" dxfId="15" priority="29" operator="containsText" text="OUI">
      <formula>NOT(ISERROR(SEARCH("OUI",D47)))</formula>
    </cfRule>
    <cfRule type="cellIs" dxfId="14" priority="30" operator="equal">
      <formula>"NON"</formula>
    </cfRule>
  </conditionalFormatting>
  <conditionalFormatting sqref="C40:D40">
    <cfRule type="containsText" dxfId="13" priority="19" operator="containsText" text="OUI">
      <formula>NOT(ISERROR(SEARCH("OUI",C40)))</formula>
    </cfRule>
    <cfRule type="cellIs" dxfId="12" priority="20" operator="equal">
      <formula>"NON"</formula>
    </cfRule>
  </conditionalFormatting>
  <conditionalFormatting sqref="D40">
    <cfRule type="containsText" dxfId="11" priority="17" operator="containsText" text="OUI">
      <formula>NOT(ISERROR(SEARCH("OUI",D40)))</formula>
    </cfRule>
    <cfRule type="cellIs" dxfId="10" priority="18" operator="equal">
      <formula>"NON"</formula>
    </cfRule>
  </conditionalFormatting>
  <conditionalFormatting sqref="H81">
    <cfRule type="containsText" dxfId="9" priority="15" operator="containsText" text="OUI">
      <formula>NOT(ISERROR(SEARCH("OUI",H81)))</formula>
    </cfRule>
    <cfRule type="cellIs" dxfId="8" priority="16" operator="equal">
      <formula>"NON"</formula>
    </cfRule>
  </conditionalFormatting>
  <conditionalFormatting sqref="D20">
    <cfRule type="containsText" dxfId="7" priority="13" operator="containsText" text="OUI">
      <formula>NOT(ISERROR(SEARCH("OUI",D20)))</formula>
    </cfRule>
    <cfRule type="cellIs" dxfId="6" priority="14" operator="equal">
      <formula>"NON"</formula>
    </cfRule>
  </conditionalFormatting>
  <conditionalFormatting sqref="D26">
    <cfRule type="containsText" dxfId="5" priority="9" operator="containsText" text="OUI">
      <formula>NOT(ISERROR(SEARCH("OUI",D26)))</formula>
    </cfRule>
    <cfRule type="cellIs" dxfId="4" priority="10" operator="equal">
      <formula>"NON"</formula>
    </cfRule>
  </conditionalFormatting>
  <conditionalFormatting sqref="D52">
    <cfRule type="containsText" dxfId="3" priority="7" operator="containsText" text="OUI">
      <formula>NOT(ISERROR(SEARCH("OUI",D52)))</formula>
    </cfRule>
    <cfRule type="cellIs" dxfId="2" priority="8" operator="equal">
      <formula>"NON"</formula>
    </cfRule>
  </conditionalFormatting>
  <conditionalFormatting sqref="D57">
    <cfRule type="containsText" dxfId="1" priority="1" operator="containsText" text="OUI">
      <formula>NOT(ISERROR(SEARCH("OUI",D57)))</formula>
    </cfRule>
    <cfRule type="cellIs" dxfId="0" priority="2" operator="equal">
      <formula>"NON"</formula>
    </cfRule>
  </conditionalFormatting>
  <pageMargins left="0.51181102362204722" right="0.51181102362204722" top="0.74803149606299213" bottom="0.74803149606299213" header="0.31496062992125984" footer="0.31496062992125984"/>
  <pageSetup scale="49" fitToHeight="0" orientation="portrait" r:id="rId1"/>
  <headerFooter>
    <oddHeader>&amp;C&amp;"-,Gras"&amp;14VivLéBio 2 &amp;"-,Normal"&amp;11
Gestion des vivaces, des bioagresseurs telluriques et de la fertilité dans les systèemes légumiers biologiques</oddHead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'Choix questions'!$A$2:$A$3</xm:f>
          </x14:formula1>
          <xm:sqref>H15 D47 D57 D20 D32 D26 D52 H9 H11 H13 H81</xm:sqref>
        </x14:dataValidation>
        <x14:dataValidation type="list" allowBlank="1" showInputMessage="1" showErrorMessage="1" xr:uid="{00000000-0002-0000-0000-000001000000}">
          <x14:formula1>
            <xm:f>'Choix questions'!$B$2:$B$3</xm:f>
          </x14:formula1>
          <xm:sqref>D70</xm:sqref>
        </x14:dataValidation>
        <x14:dataValidation type="list" allowBlank="1" showInputMessage="1" showErrorMessage="1" xr:uid="{00000000-0002-0000-0000-000002000000}">
          <x14:formula1>
            <xm:f>'Choix questions'!$B$5:$B$6</xm:f>
          </x14:formula1>
          <xm:sqref>D77</xm:sqref>
        </x14:dataValidation>
        <x14:dataValidation type="list" allowBlank="1" showInputMessage="1" showErrorMessage="1" xr:uid="{00000000-0002-0000-0000-000003000000}">
          <x14:formula1>
            <xm:f>'Choix questions'!$A$20:$A$24</xm:f>
          </x14:formula1>
          <xm:sqref>D40</xm:sqref>
        </x14:dataValidation>
        <x14:dataValidation type="list" allowBlank="1" showInputMessage="1" showErrorMessage="1" xr:uid="{00000000-0002-0000-0000-000004000000}">
          <x14:formula1>
            <xm:f>'Choix questions'!$A$31:$A$33</xm:f>
          </x14:formula1>
          <xm:sqref>D62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38"/>
  <sheetViews>
    <sheetView topLeftCell="A4" workbookViewId="0">
      <selection activeCell="B11" sqref="B11"/>
    </sheetView>
  </sheetViews>
  <sheetFormatPr baseColWidth="10" defaultRowHeight="14.4" x14ac:dyDescent="0.3"/>
  <cols>
    <col min="2" max="2" width="78.109375" customWidth="1"/>
    <col min="3" max="3" width="60.5546875" customWidth="1"/>
  </cols>
  <sheetData>
    <row r="2" spans="1:2" x14ac:dyDescent="0.3">
      <c r="A2" t="s">
        <v>2</v>
      </c>
      <c r="B2" t="s">
        <v>14</v>
      </c>
    </row>
    <row r="3" spans="1:2" x14ac:dyDescent="0.3">
      <c r="A3" t="s">
        <v>3</v>
      </c>
      <c r="B3" t="s">
        <v>4</v>
      </c>
    </row>
    <row r="5" spans="1:2" x14ac:dyDescent="0.3">
      <c r="B5" t="s">
        <v>16</v>
      </c>
    </row>
    <row r="6" spans="1:2" x14ac:dyDescent="0.3">
      <c r="B6" t="s">
        <v>17</v>
      </c>
    </row>
    <row r="8" spans="1:2" x14ac:dyDescent="0.3">
      <c r="B8" t="s">
        <v>70</v>
      </c>
    </row>
    <row r="10" spans="1:2" x14ac:dyDescent="0.3">
      <c r="B10" t="s">
        <v>71</v>
      </c>
    </row>
    <row r="11" spans="1:2" x14ac:dyDescent="0.3">
      <c r="B11" t="s">
        <v>66</v>
      </c>
    </row>
    <row r="12" spans="1:2" x14ac:dyDescent="0.3">
      <c r="B12" t="s">
        <v>67</v>
      </c>
    </row>
    <row r="13" spans="1:2" ht="28.8" x14ac:dyDescent="0.3">
      <c r="B13" s="1" t="s">
        <v>68</v>
      </c>
    </row>
    <row r="14" spans="1:2" ht="86.4" x14ac:dyDescent="0.3">
      <c r="B14" s="1" t="s">
        <v>65</v>
      </c>
    </row>
    <row r="15" spans="1:2" ht="57.6" x14ac:dyDescent="0.3">
      <c r="B15" s="1" t="s">
        <v>10</v>
      </c>
    </row>
    <row r="16" spans="1:2" x14ac:dyDescent="0.3">
      <c r="B16" t="s">
        <v>11</v>
      </c>
    </row>
    <row r="17" spans="1:3" x14ac:dyDescent="0.3">
      <c r="B17" t="s">
        <v>69</v>
      </c>
    </row>
    <row r="18" spans="1:3" x14ac:dyDescent="0.3">
      <c r="B18" t="s">
        <v>7</v>
      </c>
    </row>
    <row r="19" spans="1:3" ht="72" x14ac:dyDescent="0.3">
      <c r="B19" s="1" t="s">
        <v>8</v>
      </c>
    </row>
    <row r="20" spans="1:3" ht="57.6" x14ac:dyDescent="0.3">
      <c r="A20" t="s">
        <v>23</v>
      </c>
      <c r="B20" t="s">
        <v>39</v>
      </c>
      <c r="C20" s="1" t="s">
        <v>22</v>
      </c>
    </row>
    <row r="21" spans="1:3" ht="28.8" x14ac:dyDescent="0.3">
      <c r="A21" t="s">
        <v>18</v>
      </c>
      <c r="B21" s="1" t="s">
        <v>28</v>
      </c>
      <c r="C21" s="1" t="s">
        <v>43</v>
      </c>
    </row>
    <row r="22" spans="1:3" ht="43.2" x14ac:dyDescent="0.3">
      <c r="A22" t="s">
        <v>19</v>
      </c>
      <c r="B22" s="1" t="s">
        <v>29</v>
      </c>
      <c r="C22" s="1" t="s">
        <v>42</v>
      </c>
    </row>
    <row r="23" spans="1:3" ht="43.2" x14ac:dyDescent="0.3">
      <c r="A23" t="s">
        <v>20</v>
      </c>
      <c r="B23" s="1" t="s">
        <v>30</v>
      </c>
      <c r="C23" s="1" t="s">
        <v>41</v>
      </c>
    </row>
    <row r="24" spans="1:3" ht="43.2" x14ac:dyDescent="0.3">
      <c r="A24" t="s">
        <v>21</v>
      </c>
      <c r="B24" s="1" t="s">
        <v>31</v>
      </c>
      <c r="C24" s="1" t="s">
        <v>40</v>
      </c>
    </row>
    <row r="25" spans="1:3" x14ac:dyDescent="0.3">
      <c r="B25" t="s">
        <v>6</v>
      </c>
    </row>
    <row r="26" spans="1:3" x14ac:dyDescent="0.3">
      <c r="B26" s="1" t="s">
        <v>5</v>
      </c>
    </row>
    <row r="27" spans="1:3" ht="43.2" x14ac:dyDescent="0.3">
      <c r="B27" s="1" t="s">
        <v>52</v>
      </c>
    </row>
    <row r="28" spans="1:3" x14ac:dyDescent="0.3">
      <c r="B28" s="1" t="s">
        <v>51</v>
      </c>
    </row>
    <row r="29" spans="1:3" ht="28.8" x14ac:dyDescent="0.3">
      <c r="B29" s="1" t="s">
        <v>60</v>
      </c>
    </row>
    <row r="30" spans="1:3" x14ac:dyDescent="0.3">
      <c r="B30" s="1" t="s">
        <v>59</v>
      </c>
    </row>
    <row r="31" spans="1:3" x14ac:dyDescent="0.3">
      <c r="A31" t="s">
        <v>56</v>
      </c>
    </row>
    <row r="32" spans="1:3" ht="86.4" x14ac:dyDescent="0.3">
      <c r="A32" t="s">
        <v>54</v>
      </c>
      <c r="B32" s="1" t="s">
        <v>57</v>
      </c>
    </row>
    <row r="33" spans="1:3" ht="43.2" x14ac:dyDescent="0.3">
      <c r="A33" t="s">
        <v>55</v>
      </c>
      <c r="B33" s="1" t="s">
        <v>61</v>
      </c>
    </row>
    <row r="34" spans="1:3" ht="28.8" x14ac:dyDescent="0.3">
      <c r="A34" t="s">
        <v>14</v>
      </c>
      <c r="B34" s="1" t="s">
        <v>33</v>
      </c>
      <c r="C34" s="1" t="s">
        <v>32</v>
      </c>
    </row>
    <row r="35" spans="1:3" ht="43.2" x14ac:dyDescent="0.3">
      <c r="A35" t="s">
        <v>4</v>
      </c>
      <c r="B35" s="1" t="s">
        <v>44</v>
      </c>
      <c r="C35" s="1" t="s">
        <v>34</v>
      </c>
    </row>
    <row r="36" spans="1:3" ht="57.6" x14ac:dyDescent="0.3">
      <c r="A36" t="s">
        <v>16</v>
      </c>
      <c r="B36" s="1" t="s">
        <v>36</v>
      </c>
      <c r="C36" s="1" t="s">
        <v>35</v>
      </c>
    </row>
    <row r="37" spans="1:3" ht="43.2" x14ac:dyDescent="0.3">
      <c r="A37" t="s">
        <v>17</v>
      </c>
      <c r="B37" s="1" t="s">
        <v>38</v>
      </c>
      <c r="C37" s="1" t="s">
        <v>37</v>
      </c>
    </row>
    <row r="38" spans="1:3" x14ac:dyDescent="0.3">
      <c r="B3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Les questions à se poser</vt:lpstr>
      <vt:lpstr>Choix questions</vt:lpstr>
      <vt:lpstr>'Les questions à se poser'!Zone_d_impression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c.cros</dc:creator>
  <cp:lastModifiedBy>c.cros</cp:lastModifiedBy>
  <cp:lastPrinted>2020-12-01T16:40:28Z</cp:lastPrinted>
  <dcterms:created xsi:type="dcterms:W3CDTF">2020-11-24T13:43:52Z</dcterms:created>
  <dcterms:modified xsi:type="dcterms:W3CDTF">2021-04-29T15:07:58Z</dcterms:modified>
</cp:coreProperties>
</file>